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2445" windowWidth="10815" windowHeight="6765" activeTab="1"/>
  </bookViews>
  <sheets>
    <sheet name="Cartões" sheetId="1" r:id="rId1"/>
    <sheet name="Classif." sheetId="2" r:id="rId2"/>
  </sheets>
  <definedNames>
    <definedName name="_xlnm.Print_Area" localSheetId="0">'Cartões'!$C$1:$AL$94</definedName>
    <definedName name="_xlnm.Print_Area" localSheetId="1">'Classif.'!$A$1:$AA$81</definedName>
    <definedName name="_xlnm.Print_Titles" localSheetId="0">'Cartões'!$6:$8</definedName>
  </definedNames>
  <calcPr fullCalcOnLoad="1"/>
</workbook>
</file>

<file path=xl/sharedStrings.xml><?xml version="1.0" encoding="utf-8"?>
<sst xmlns="http://schemas.openxmlformats.org/spreadsheetml/2006/main" count="2369" uniqueCount="129">
  <si>
    <t>T1</t>
  </si>
  <si>
    <t>T2</t>
  </si>
  <si>
    <t>b</t>
  </si>
  <si>
    <t>c</t>
  </si>
  <si>
    <t>a</t>
  </si>
  <si>
    <t>4 de Março de 2006</t>
  </si>
  <si>
    <t>Cad. Rodas</t>
  </si>
  <si>
    <t>Nome</t>
  </si>
  <si>
    <t>Clube</t>
  </si>
  <si>
    <t>Inscrição</t>
  </si>
  <si>
    <t>Hora de partida</t>
  </si>
  <si>
    <t xml:space="preserve">Pontos </t>
  </si>
  <si>
    <t>Trail-O</t>
  </si>
  <si>
    <t>Nº de respostas correctas</t>
  </si>
  <si>
    <t>Nº total de decisões</t>
  </si>
  <si>
    <t>% de respostas incorrectas</t>
  </si>
  <si>
    <t>Chave</t>
  </si>
  <si>
    <t>Tot.</t>
  </si>
  <si>
    <t>Tempo (seg)</t>
  </si>
  <si>
    <t>T1+T2 (seg)</t>
  </si>
  <si>
    <t>Penal. (seg)</t>
  </si>
  <si>
    <t>Tempo total (seg)</t>
  </si>
  <si>
    <t>Cartões</t>
  </si>
  <si>
    <t>Classificação</t>
  </si>
  <si>
    <t>Hora de chegada</t>
  </si>
  <si>
    <t>Depois de preenchido, copiar para a folha de Classificações em B10 a área de dados (só valores), desde  B10 até Afx para ordenar.</t>
  </si>
  <si>
    <t>v</t>
  </si>
  <si>
    <t>Anne-Lise Ronaess</t>
  </si>
  <si>
    <t>Egil Ronaess</t>
  </si>
  <si>
    <t>Ellinor Waaler</t>
  </si>
  <si>
    <t>Ole-Johann Waaler</t>
  </si>
  <si>
    <t>Porsgrunn O-Lag</t>
  </si>
  <si>
    <t>Paulo Penhasco</t>
  </si>
  <si>
    <t>Alcoitão</t>
  </si>
  <si>
    <t>José Vilela</t>
  </si>
  <si>
    <t>José Lemos</t>
  </si>
  <si>
    <t>Mário Miguel</t>
  </si>
  <si>
    <t>Individual</t>
  </si>
  <si>
    <t>Nuno Cardoso</t>
  </si>
  <si>
    <t>Leonardo Andrade</t>
  </si>
  <si>
    <t>Declan McGrellis</t>
  </si>
  <si>
    <t>Lvo</t>
  </si>
  <si>
    <t>Diogo Barradas e João Santos</t>
  </si>
  <si>
    <t>CPOC</t>
  </si>
  <si>
    <t>Nuno Pedro e Angela</t>
  </si>
  <si>
    <t>Margarida, Marisa e Diana</t>
  </si>
  <si>
    <t>CAOS</t>
  </si>
  <si>
    <t>Miguel Loureiro e Rita</t>
  </si>
  <si>
    <t>ATV</t>
  </si>
  <si>
    <t>Teresa Páscoa e Luis Quinta Nova</t>
  </si>
  <si>
    <t>Ori-Estarreja e ADFA</t>
  </si>
  <si>
    <t>Bas Breman e Anne Van Doorn</t>
  </si>
  <si>
    <t>ADFA</t>
  </si>
  <si>
    <t>Nuno Amaral + 4</t>
  </si>
  <si>
    <t>Joao Figueiredo</t>
  </si>
  <si>
    <t>Vera Figueiredo</t>
  </si>
  <si>
    <t>Luis Teves</t>
  </si>
  <si>
    <t>Quitoi Cansado</t>
  </si>
  <si>
    <t>Isabel Fialho</t>
  </si>
  <si>
    <t>Joaquim Patrício</t>
  </si>
  <si>
    <t>CN Alvito</t>
  </si>
  <si>
    <t>Dinis Costa</t>
  </si>
  <si>
    <t>AAMafra</t>
  </si>
  <si>
    <t>Luisa Vilas</t>
  </si>
  <si>
    <t>Matti Railimo</t>
  </si>
  <si>
    <t>Rastivarsat</t>
  </si>
  <si>
    <t>Lindeman Gunnel</t>
  </si>
  <si>
    <t>Helsinqin Suunnistajat</t>
  </si>
  <si>
    <t>Lindeman Osmo</t>
  </si>
  <si>
    <t>Nuno Pires</t>
  </si>
  <si>
    <t>Portugal Telecom</t>
  </si>
  <si>
    <t>Custódio Pinto</t>
  </si>
  <si>
    <t>Ana Pinto</t>
  </si>
  <si>
    <t>Sofia Pinto</t>
  </si>
  <si>
    <t>CIMO</t>
  </si>
  <si>
    <t>Helena Fernandes</t>
  </si>
  <si>
    <t>Jorge Santos</t>
  </si>
  <si>
    <t>José Bernardo</t>
  </si>
  <si>
    <t>COC</t>
  </si>
  <si>
    <t>Silvia Delgado</t>
  </si>
  <si>
    <t>Jose Caeiro e Herminia Lopes</t>
  </si>
  <si>
    <t>Jacinto Costa, Paula Nobrega</t>
  </si>
  <si>
    <t>Ori-Marão</t>
  </si>
  <si>
    <t>Luís Leite e Céu Costa</t>
  </si>
  <si>
    <t>Ricardo Fernandes</t>
  </si>
  <si>
    <t>GD4Caminhos</t>
  </si>
  <si>
    <t>Ana, Fernando e Beatriz Moreira</t>
  </si>
  <si>
    <t>Acácio Porta Nova</t>
  </si>
  <si>
    <t>Ana e Acácio Porta Nova</t>
  </si>
  <si>
    <t>Paulo Pedro</t>
  </si>
  <si>
    <t>EDP</t>
  </si>
  <si>
    <t>Eduardo Oliveira</t>
  </si>
  <si>
    <t>Nuno Rebelo e Paulo Galvão</t>
  </si>
  <si>
    <t>Lebres do Sado</t>
  </si>
  <si>
    <t>Bruno Folgoa</t>
  </si>
  <si>
    <t>Olga, Helder e Luís</t>
  </si>
  <si>
    <t>Maria, Luís e André Sérgio</t>
  </si>
  <si>
    <t>Luciano e Nuno</t>
  </si>
  <si>
    <t>COALA</t>
  </si>
  <si>
    <t>Miguel Cecílio</t>
  </si>
  <si>
    <t>Sérgio Matos</t>
  </si>
  <si>
    <t>Ori-Estarreja</t>
  </si>
  <si>
    <t>Mário Soares</t>
  </si>
  <si>
    <t>João Amorim</t>
  </si>
  <si>
    <t>Nuno Miguel e Filipe Moura</t>
  </si>
  <si>
    <t>Paulo Gomes, João Alves e Vítor Delgado</t>
  </si>
  <si>
    <t>CACO</t>
  </si>
  <si>
    <t>Cláudia, João, Judite e Manuel Delgado</t>
  </si>
  <si>
    <t>Jorge, Jerónima, João e Catarina</t>
  </si>
  <si>
    <t>ADFA + GD4Caminhos</t>
  </si>
  <si>
    <t>Margarida Rocha</t>
  </si>
  <si>
    <t>Sálvio Nora</t>
  </si>
  <si>
    <t>José Oliveira</t>
  </si>
  <si>
    <t>Octávio Andrade</t>
  </si>
  <si>
    <t>Raul, José Rita e Daniel</t>
  </si>
  <si>
    <t>Carmen Vilhena</t>
  </si>
  <si>
    <t>Armandino, João e Hermínia</t>
  </si>
  <si>
    <t>Francisco Anes</t>
  </si>
  <si>
    <t>João Oliveira</t>
  </si>
  <si>
    <t>Orienteering Calgary</t>
  </si>
  <si>
    <t>Adrian Zissos</t>
  </si>
  <si>
    <t>Christin Lundgren</t>
  </si>
  <si>
    <t>Marco Martinho</t>
  </si>
  <si>
    <t>José Lopes + 2</t>
  </si>
  <si>
    <t>Sílvia Gomes +2</t>
  </si>
  <si>
    <t>Francisco Couto, Nuno Cardoso, Leonardo Andrade</t>
  </si>
  <si>
    <t>Nº pessoas</t>
  </si>
  <si>
    <t>Total de participantes</t>
  </si>
  <si>
    <t>nc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</si>
</sst>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ctivado&quot;;&quot;Activado&quot;;&quot;Desactivado&quot;"/>
    <numFmt numFmtId="187" formatCode="h:mm;@"/>
  </numFmts>
  <fonts count="16">
    <font>
      <sz val="10"/>
      <name val="Arial"/>
      <family val="0"/>
    </font>
    <font>
      <b/>
      <sz val="3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sz val="10"/>
      <color indexed="10"/>
      <name val="Arial"/>
      <family val="0"/>
    </font>
    <font>
      <b/>
      <sz val="16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" xfId="0" applyNumberFormat="1" applyFont="1" applyFill="1" applyBorder="1" applyAlignment="1">
      <alignment/>
    </xf>
    <xf numFmtId="0" fontId="7" fillId="0" borderId="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textRotation="90"/>
    </xf>
    <xf numFmtId="0" fontId="4" fillId="0" borderId="0" xfId="0" applyFont="1" applyAlignment="1">
      <alignment horizontal="center" textRotation="90"/>
    </xf>
    <xf numFmtId="0" fontId="4" fillId="0" borderId="0" xfId="0" applyFont="1" applyFill="1" applyBorder="1" applyAlignment="1">
      <alignment horizontal="left" textRotation="90"/>
    </xf>
    <xf numFmtId="183" fontId="7" fillId="0" borderId="2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Border="1" applyAlignment="1">
      <alignment/>
    </xf>
    <xf numFmtId="183" fontId="4" fillId="0" borderId="0" xfId="0" applyNumberFormat="1" applyFont="1" applyFill="1" applyAlignment="1">
      <alignment horizontal="center"/>
    </xf>
    <xf numFmtId="183" fontId="0" fillId="0" borderId="0" xfId="0" applyNumberFormat="1" applyAlignment="1">
      <alignment horizontal="center"/>
    </xf>
    <xf numFmtId="183" fontId="5" fillId="0" borderId="0" xfId="0" applyNumberFormat="1" applyFont="1" applyAlignment="1">
      <alignment/>
    </xf>
    <xf numFmtId="183" fontId="0" fillId="0" borderId="0" xfId="0" applyNumberFormat="1" applyBorder="1" applyAlignment="1">
      <alignment/>
    </xf>
    <xf numFmtId="183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183" fontId="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 textRotation="90" wrapText="1"/>
    </xf>
    <xf numFmtId="0" fontId="0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3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Alignment="1">
      <alignment/>
    </xf>
    <xf numFmtId="18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2" xfId="19" applyNumberFormat="1" applyFont="1" applyFill="1" applyBorder="1" applyAlignment="1">
      <alignment/>
    </xf>
    <xf numFmtId="1" fontId="0" fillId="0" borderId="0" xfId="19" applyNumberFormat="1" applyFont="1" applyFill="1" applyBorder="1" applyAlignment="1">
      <alignment/>
    </xf>
    <xf numFmtId="0" fontId="7" fillId="0" borderId="4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183" fontId="4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83" fontId="4" fillId="0" borderId="7" xfId="0" applyNumberFormat="1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87" fontId="0" fillId="0" borderId="5" xfId="0" applyNumberFormat="1" applyFont="1" applyBorder="1" applyAlignment="1">
      <alignment horizontal="center"/>
    </xf>
    <xf numFmtId="9" fontId="0" fillId="0" borderId="4" xfId="19" applyNumberFormat="1" applyFont="1" applyFill="1" applyBorder="1" applyAlignment="1">
      <alignment/>
    </xf>
    <xf numFmtId="9" fontId="0" fillId="0" borderId="9" xfId="19" applyNumberFormat="1" applyFont="1" applyFill="1" applyBorder="1" applyAlignment="1">
      <alignment/>
    </xf>
    <xf numFmtId="9" fontId="0" fillId="0" borderId="3" xfId="19" applyNumberFormat="1" applyFont="1" applyFill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4" fillId="0" borderId="0" xfId="0" applyFont="1" applyBorder="1" applyAlignment="1">
      <alignment textRotation="90"/>
    </xf>
    <xf numFmtId="0" fontId="4" fillId="0" borderId="0" xfId="0" applyFont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4" fillId="0" borderId="0" xfId="0" applyFont="1" applyBorder="1" applyAlignment="1">
      <alignment textRotation="90" wrapText="1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83" fontId="4" fillId="0" borderId="0" xfId="0" applyNumberFormat="1" applyFont="1" applyFill="1" applyBorder="1" applyAlignment="1">
      <alignment horizontal="center" textRotation="90"/>
    </xf>
    <xf numFmtId="1" fontId="0" fillId="0" borderId="5" xfId="0" applyNumberFormat="1" applyFont="1" applyBorder="1" applyAlignment="1">
      <alignment/>
    </xf>
    <xf numFmtId="1" fontId="0" fillId="0" borderId="5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20" fontId="0" fillId="0" borderId="5" xfId="0" applyNumberFormat="1" applyFont="1" applyBorder="1" applyAlignment="1">
      <alignment/>
    </xf>
    <xf numFmtId="1" fontId="15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right"/>
    </xf>
    <xf numFmtId="1" fontId="15" fillId="0" borderId="5" xfId="0" applyNumberFormat="1" applyFont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87" fontId="0" fillId="2" borderId="5" xfId="0" applyNumberFormat="1" applyFont="1" applyFill="1" applyBorder="1" applyAlignment="1">
      <alignment horizontal="center"/>
    </xf>
    <xf numFmtId="20" fontId="0" fillId="2" borderId="5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1" fontId="15" fillId="2" borderId="5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15" fillId="2" borderId="5" xfId="0" applyFont="1" applyFill="1" applyBorder="1" applyAlignment="1">
      <alignment horizontal="right"/>
    </xf>
    <xf numFmtId="1" fontId="15" fillId="2" borderId="5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hyperlink" Target="http://www.cpoc.pt/index.php" TargetMode="External" /><Relationship Id="rId4" Type="http://schemas.openxmlformats.org/officeDocument/2006/relationships/hyperlink" Target="http://www.cpoc.pt/index.php" TargetMode="External" /><Relationship Id="rId5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hyperlink" Target="http://www.cpoc.pt/index.php" TargetMode="External" /><Relationship Id="rId6" Type="http://schemas.openxmlformats.org/officeDocument/2006/relationships/hyperlink" Target="http://www.cpoc.pt/index.php" TargetMode="External" /><Relationship Id="rId7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238125</xdr:rowOff>
    </xdr:from>
    <xdr:to>
      <xdr:col>13</xdr:col>
      <xdr:colOff>276225</xdr:colOff>
      <xdr:row>1</xdr:row>
      <xdr:rowOff>219075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38125"/>
          <a:ext cx="20002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0</xdr:colOff>
      <xdr:row>0</xdr:row>
      <xdr:rowOff>0</xdr:rowOff>
    </xdr:from>
    <xdr:to>
      <xdr:col>21</xdr:col>
      <xdr:colOff>47625</xdr:colOff>
      <xdr:row>3</xdr:row>
      <xdr:rowOff>133350</xdr:rowOff>
    </xdr:to>
    <xdr:pic>
      <xdr:nvPicPr>
        <xdr:cNvPr id="2" name="Picture 43" descr="CPOC Online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0</xdr:row>
      <xdr:rowOff>0</xdr:rowOff>
    </xdr:from>
    <xdr:to>
      <xdr:col>29</xdr:col>
      <xdr:colOff>200025</xdr:colOff>
      <xdr:row>3</xdr:row>
      <xdr:rowOff>123825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63425" y="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16</xdr:col>
      <xdr:colOff>276225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276225</xdr:colOff>
      <xdr:row>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285750</xdr:rowOff>
    </xdr:from>
    <xdr:to>
      <xdr:col>8</xdr:col>
      <xdr:colOff>190500</xdr:colOff>
      <xdr:row>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285750"/>
          <a:ext cx="20002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16</xdr:col>
      <xdr:colOff>276225</xdr:colOff>
      <xdr:row>4</xdr:row>
      <xdr:rowOff>9525</xdr:rowOff>
    </xdr:to>
    <xdr:pic>
      <xdr:nvPicPr>
        <xdr:cNvPr id="4" name="Picture 5" descr="CPOC Online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276225</xdr:colOff>
      <xdr:row>4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77450" y="0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J97"/>
  <sheetViews>
    <sheetView workbookViewId="0" topLeftCell="A1">
      <pane ySplit="8" topLeftCell="BM81" activePane="bottomLeft" state="frozen"/>
      <selection pane="topLeft" activeCell="B1" sqref="B1"/>
      <selection pane="bottomLeft" activeCell="C85" sqref="C85"/>
    </sheetView>
  </sheetViews>
  <sheetFormatPr defaultColWidth="9.140625" defaultRowHeight="12.75"/>
  <cols>
    <col min="1" max="2" width="4.140625" style="0" customWidth="1"/>
    <col min="3" max="3" width="44.00390625" style="0" customWidth="1"/>
    <col min="4" max="4" width="3.7109375" style="0" customWidth="1"/>
    <col min="5" max="5" width="25.28125" style="0" bestFit="1" customWidth="1"/>
    <col min="6" max="6" width="1.421875" style="0" customWidth="1"/>
    <col min="7" max="7" width="3.140625" style="0" customWidth="1"/>
    <col min="8" max="8" width="1.57421875" style="0" customWidth="1"/>
    <col min="9" max="9" width="7.28125" style="0" customWidth="1"/>
    <col min="10" max="10" width="5.8515625" style="0" customWidth="1"/>
    <col min="11" max="11" width="3.57421875" style="22" customWidth="1"/>
    <col min="12" max="12" width="5.7109375" style="5" customWidth="1"/>
    <col min="13" max="13" width="4.00390625" style="25" customWidth="1"/>
    <col min="14" max="14" width="5.7109375" style="7" customWidth="1"/>
    <col min="15" max="15" width="5.7109375" style="6" customWidth="1"/>
    <col min="16" max="26" width="5.7109375" style="0" customWidth="1"/>
    <col min="27" max="27" width="1.7109375" style="0" customWidth="1"/>
    <col min="28" max="28" width="6.00390625" style="6" customWidth="1"/>
    <col min="29" max="29" width="1.28515625" style="6" customWidth="1"/>
    <col min="30" max="30" width="4.7109375" style="6" customWidth="1"/>
    <col min="31" max="31" width="4.00390625" style="6" customWidth="1"/>
    <col min="32" max="32" width="6.421875" style="5" customWidth="1"/>
    <col min="33" max="33" width="4.421875" style="22" customWidth="1"/>
    <col min="34" max="34" width="4.00390625" style="0" customWidth="1"/>
    <col min="35" max="35" width="4.421875" style="0" customWidth="1"/>
    <col min="36" max="36" width="6.8515625" style="0" customWidth="1"/>
    <col min="37" max="37" width="5.00390625" style="0" customWidth="1"/>
    <col min="38" max="38" width="3.8515625" style="0" customWidth="1"/>
    <col min="39" max="39" width="4.140625" style="0" customWidth="1"/>
    <col min="40" max="40" width="3.00390625" style="0" customWidth="1"/>
  </cols>
  <sheetData>
    <row r="1" spans="3:33" ht="45">
      <c r="C1" s="38" t="s">
        <v>12</v>
      </c>
      <c r="D1" s="1"/>
      <c r="S1" s="100"/>
      <c r="Z1" s="12"/>
      <c r="AA1" s="12"/>
      <c r="AB1" s="12"/>
      <c r="AC1" s="12"/>
      <c r="AD1" s="7"/>
      <c r="AE1" s="7"/>
      <c r="AF1" s="22"/>
      <c r="AG1"/>
    </row>
    <row r="2" spans="3:25" ht="21.75" customHeight="1">
      <c r="C2" s="78" t="s">
        <v>5</v>
      </c>
      <c r="D2" s="2"/>
      <c r="F2" s="4"/>
      <c r="G2" s="4"/>
      <c r="H2" s="4"/>
      <c r="I2" s="4"/>
      <c r="J2" s="4"/>
      <c r="K2" s="26"/>
      <c r="L2" s="4"/>
      <c r="M2" s="26"/>
      <c r="N2" s="13"/>
      <c r="O2" s="13"/>
      <c r="Q2" s="4"/>
      <c r="R2" s="2"/>
      <c r="S2" s="100"/>
      <c r="Y2" s="4"/>
    </row>
    <row r="3" spans="4:25" ht="16.5" customHeight="1">
      <c r="D3" s="2"/>
      <c r="E3">
        <v>118</v>
      </c>
      <c r="Q3" s="4"/>
      <c r="R3" s="2"/>
      <c r="S3" s="100"/>
      <c r="Y3" s="4"/>
    </row>
    <row r="4" spans="2:36" ht="21" customHeight="1">
      <c r="B4" s="19"/>
      <c r="C4" s="79" t="s">
        <v>22</v>
      </c>
      <c r="D4" s="8"/>
      <c r="F4" s="6"/>
      <c r="G4" s="6"/>
      <c r="H4" s="6"/>
      <c r="I4" s="6"/>
      <c r="J4" s="9"/>
      <c r="K4" s="27"/>
      <c r="L4" s="9"/>
      <c r="M4" s="27"/>
      <c r="N4" s="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3"/>
      <c r="AH4" s="6"/>
      <c r="AI4" s="6"/>
      <c r="AJ4" s="6"/>
    </row>
    <row r="5" spans="2:36" ht="11.25" customHeight="1">
      <c r="B5" s="19"/>
      <c r="C5" s="37"/>
      <c r="D5" s="8"/>
      <c r="F5" s="6"/>
      <c r="G5" s="6"/>
      <c r="H5" s="6"/>
      <c r="I5" s="6"/>
      <c r="J5" s="9"/>
      <c r="K5" s="27"/>
      <c r="L5" s="9"/>
      <c r="M5" s="27"/>
      <c r="N5" s="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3"/>
      <c r="AH5" s="6"/>
      <c r="AI5" s="6"/>
      <c r="AJ5" s="6"/>
    </row>
    <row r="6" spans="2:33" ht="12.75" customHeight="1">
      <c r="B6" s="30"/>
      <c r="G6" s="3"/>
      <c r="H6" s="5"/>
      <c r="I6" s="17"/>
      <c r="K6" s="24"/>
      <c r="M6" s="28"/>
      <c r="N6" s="35"/>
      <c r="O6" s="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/>
      <c r="AC6"/>
      <c r="AD6" s="19"/>
      <c r="AE6" s="19"/>
      <c r="AF6" s="20"/>
      <c r="AG6" s="18"/>
    </row>
    <row r="7" spans="2:33" s="6" customFormat="1" ht="14.25" customHeight="1">
      <c r="B7" s="9"/>
      <c r="G7" s="17"/>
      <c r="H7" s="7"/>
      <c r="I7" s="53" t="s">
        <v>16</v>
      </c>
      <c r="J7" s="54"/>
      <c r="K7" s="55"/>
      <c r="L7" s="56" t="s">
        <v>3</v>
      </c>
      <c r="M7" s="57"/>
      <c r="N7" s="58" t="s">
        <v>2</v>
      </c>
      <c r="O7" s="56" t="s">
        <v>3</v>
      </c>
      <c r="P7" s="56" t="s">
        <v>3</v>
      </c>
      <c r="Q7" s="56" t="s">
        <v>2</v>
      </c>
      <c r="R7" s="56" t="s">
        <v>2</v>
      </c>
      <c r="S7" s="56" t="s">
        <v>2</v>
      </c>
      <c r="T7" s="56" t="s">
        <v>2</v>
      </c>
      <c r="U7" s="56" t="s">
        <v>4</v>
      </c>
      <c r="V7" s="56" t="s">
        <v>4</v>
      </c>
      <c r="W7" s="56" t="s">
        <v>4</v>
      </c>
      <c r="X7" s="56" t="s">
        <v>2</v>
      </c>
      <c r="Y7" s="56" t="s">
        <v>3</v>
      </c>
      <c r="Z7" s="59" t="s">
        <v>4</v>
      </c>
      <c r="AA7" s="7"/>
      <c r="AB7" s="17"/>
      <c r="AD7" s="64"/>
      <c r="AE7" s="64"/>
      <c r="AF7" s="20"/>
      <c r="AG7" s="65"/>
    </row>
    <row r="8" spans="1:33" s="33" customFormat="1" ht="60" customHeight="1">
      <c r="A8" s="64"/>
      <c r="B8" s="65" t="s">
        <v>6</v>
      </c>
      <c r="C8" s="17" t="s">
        <v>7</v>
      </c>
      <c r="D8" s="64" t="s">
        <v>126</v>
      </c>
      <c r="E8" s="17" t="s">
        <v>8</v>
      </c>
      <c r="F8" s="17"/>
      <c r="G8" s="64" t="s">
        <v>9</v>
      </c>
      <c r="H8" s="17"/>
      <c r="I8" s="66" t="s">
        <v>10</v>
      </c>
      <c r="J8" s="66" t="s">
        <v>24</v>
      </c>
      <c r="K8" s="74" t="s">
        <v>18</v>
      </c>
      <c r="L8" s="14" t="s">
        <v>0</v>
      </c>
      <c r="M8" s="74" t="s">
        <v>18</v>
      </c>
      <c r="N8" s="14" t="s">
        <v>1</v>
      </c>
      <c r="O8" s="14">
        <v>1</v>
      </c>
      <c r="P8" s="14">
        <v>2</v>
      </c>
      <c r="Q8" s="14">
        <v>3</v>
      </c>
      <c r="R8" s="14">
        <v>4</v>
      </c>
      <c r="S8" s="14">
        <v>5</v>
      </c>
      <c r="T8" s="14">
        <v>6</v>
      </c>
      <c r="U8" s="14">
        <v>7</v>
      </c>
      <c r="V8" s="14">
        <v>8</v>
      </c>
      <c r="W8" s="14">
        <v>9</v>
      </c>
      <c r="X8" s="14">
        <v>10</v>
      </c>
      <c r="Y8" s="14">
        <v>11</v>
      </c>
      <c r="Z8" s="14">
        <v>12</v>
      </c>
      <c r="AA8" s="14"/>
      <c r="AB8" s="67" t="s">
        <v>19</v>
      </c>
      <c r="AD8" s="64" t="s">
        <v>11</v>
      </c>
      <c r="AE8" s="65" t="s">
        <v>20</v>
      </c>
      <c r="AF8" s="34" t="s">
        <v>21</v>
      </c>
      <c r="AG8" s="68"/>
    </row>
    <row r="9" spans="11:28" s="39" customFormat="1" ht="12.75">
      <c r="K9" s="40"/>
      <c r="L9" s="41"/>
      <c r="M9" s="42"/>
      <c r="N9" s="43"/>
      <c r="O9" s="33"/>
      <c r="AB9" s="73"/>
    </row>
    <row r="10" spans="1:33" s="39" customFormat="1" ht="12.75">
      <c r="A10" s="50">
        <v>1</v>
      </c>
      <c r="B10" s="51"/>
      <c r="C10" s="50" t="s">
        <v>28</v>
      </c>
      <c r="D10" s="50">
        <v>1</v>
      </c>
      <c r="E10" s="50" t="s">
        <v>31</v>
      </c>
      <c r="F10" s="50"/>
      <c r="G10" s="51" t="s">
        <v>26</v>
      </c>
      <c r="H10" s="50"/>
      <c r="I10" s="60">
        <v>0.6402777777777778</v>
      </c>
      <c r="J10" s="80">
        <v>0.6743055555555556</v>
      </c>
      <c r="K10" s="75">
        <v>28</v>
      </c>
      <c r="L10" s="51" t="s">
        <v>4</v>
      </c>
      <c r="M10" s="76">
        <v>5</v>
      </c>
      <c r="N10" s="52" t="s">
        <v>2</v>
      </c>
      <c r="O10" s="51" t="s">
        <v>3</v>
      </c>
      <c r="P10" s="52" t="s">
        <v>3</v>
      </c>
      <c r="Q10" s="52" t="s">
        <v>2</v>
      </c>
      <c r="R10" s="52" t="s">
        <v>2</v>
      </c>
      <c r="S10" s="52" t="s">
        <v>2</v>
      </c>
      <c r="T10" s="52" t="s">
        <v>2</v>
      </c>
      <c r="U10" s="52" t="s">
        <v>4</v>
      </c>
      <c r="V10" s="52" t="s">
        <v>4</v>
      </c>
      <c r="W10" s="52" t="s">
        <v>4</v>
      </c>
      <c r="X10" s="52" t="s">
        <v>2</v>
      </c>
      <c r="Y10" s="52" t="s">
        <v>3</v>
      </c>
      <c r="Z10" s="52" t="s">
        <v>4</v>
      </c>
      <c r="AA10" s="69"/>
      <c r="AB10" s="81">
        <f aca="true" t="shared" si="0" ref="AB10:AB19">K10+M10</f>
        <v>33</v>
      </c>
      <c r="AC10" s="70"/>
      <c r="AD10" s="82">
        <f aca="true" t="shared" si="1" ref="AD10:AD19">IF($L$7=L10,1,0)+IF($N$7=N10,1,0)+IF($O$7=O10,1,0)+IF($P$7=P10,1,0)+IF($Q$7=Q10,1,0)+IF($R$7=R10,1,0)+IF($S$7=S10,1,0)+IF($T$7=T10,1,0)+IF($U$7=U10,1,0)+IF($V$7=V10,1,0)+IF($W$7=W10,1,0)+IF($X$7=X10,1,0)+IF($Y$7=Y10,1,0)+IF($Z$7=Z10,1,0)+AG10</f>
        <v>13</v>
      </c>
      <c r="AE10" s="82">
        <f>IF($L$7=$L10,0,60)+IF($N$7=$N10,0,60)</f>
        <v>60</v>
      </c>
      <c r="AF10" s="83">
        <f aca="true" t="shared" si="2" ref="AF10:AF19">AB10+AE10</f>
        <v>93</v>
      </c>
      <c r="AG10" s="71"/>
    </row>
    <row r="11" spans="1:33" s="39" customFormat="1" ht="12.75">
      <c r="A11" s="50">
        <v>2</v>
      </c>
      <c r="B11" s="51"/>
      <c r="C11" s="50" t="s">
        <v>27</v>
      </c>
      <c r="D11" s="50">
        <v>1</v>
      </c>
      <c r="E11" s="50" t="s">
        <v>31</v>
      </c>
      <c r="F11" s="50"/>
      <c r="G11" s="51" t="s">
        <v>26</v>
      </c>
      <c r="H11" s="50"/>
      <c r="I11" s="60">
        <v>0.6513888888888889</v>
      </c>
      <c r="J11" s="80">
        <v>0.6847222222222222</v>
      </c>
      <c r="K11" s="75">
        <v>33</v>
      </c>
      <c r="L11" s="51" t="s">
        <v>4</v>
      </c>
      <c r="M11" s="75">
        <v>26</v>
      </c>
      <c r="N11" s="52" t="s">
        <v>2</v>
      </c>
      <c r="O11" s="51" t="s">
        <v>3</v>
      </c>
      <c r="P11" s="52" t="s">
        <v>3</v>
      </c>
      <c r="Q11" s="52" t="s">
        <v>2</v>
      </c>
      <c r="R11" s="52" t="s">
        <v>2</v>
      </c>
      <c r="S11" s="52" t="s">
        <v>4</v>
      </c>
      <c r="T11" s="52" t="s">
        <v>2</v>
      </c>
      <c r="U11" s="52" t="s">
        <v>4</v>
      </c>
      <c r="V11" s="52" t="s">
        <v>4</v>
      </c>
      <c r="W11" s="52" t="s">
        <v>4</v>
      </c>
      <c r="X11" s="52" t="s">
        <v>2</v>
      </c>
      <c r="Y11" s="52" t="s">
        <v>3</v>
      </c>
      <c r="Z11" s="52" t="s">
        <v>4</v>
      </c>
      <c r="AA11" s="69"/>
      <c r="AB11" s="81">
        <f t="shared" si="0"/>
        <v>59</v>
      </c>
      <c r="AC11" s="70"/>
      <c r="AD11" s="82">
        <f t="shared" si="1"/>
        <v>12</v>
      </c>
      <c r="AE11" s="82">
        <f>IF($L$7=$L11,0,60)+IF($N$7=$N11,0,60)</f>
        <v>60</v>
      </c>
      <c r="AF11" s="83">
        <f t="shared" si="2"/>
        <v>119</v>
      </c>
      <c r="AG11" s="71"/>
    </row>
    <row r="12" spans="1:33" s="39" customFormat="1" ht="12.75">
      <c r="A12" s="50">
        <v>3</v>
      </c>
      <c r="B12" s="51"/>
      <c r="C12" s="50" t="s">
        <v>29</v>
      </c>
      <c r="D12" s="50">
        <v>1</v>
      </c>
      <c r="E12" s="50" t="s">
        <v>31</v>
      </c>
      <c r="F12" s="50"/>
      <c r="G12" s="51" t="s">
        <v>26</v>
      </c>
      <c r="H12" s="50"/>
      <c r="I12" s="60">
        <v>0.6472222222222223</v>
      </c>
      <c r="J12" s="80">
        <v>0.6847222222222222</v>
      </c>
      <c r="K12" s="75">
        <v>45</v>
      </c>
      <c r="L12" s="51" t="s">
        <v>4</v>
      </c>
      <c r="M12" s="75">
        <v>28</v>
      </c>
      <c r="N12" s="52" t="s">
        <v>4</v>
      </c>
      <c r="O12" s="51" t="s">
        <v>4</v>
      </c>
      <c r="P12" s="52" t="s">
        <v>2</v>
      </c>
      <c r="Q12" s="52" t="s">
        <v>2</v>
      </c>
      <c r="R12" s="52" t="s">
        <v>2</v>
      </c>
      <c r="S12" s="52" t="s">
        <v>2</v>
      </c>
      <c r="T12" s="52" t="s">
        <v>2</v>
      </c>
      <c r="U12" s="52" t="s">
        <v>4</v>
      </c>
      <c r="V12" s="52" t="s">
        <v>4</v>
      </c>
      <c r="W12" s="52" t="s">
        <v>4</v>
      </c>
      <c r="X12" s="52" t="s">
        <v>2</v>
      </c>
      <c r="Y12" s="52" t="s">
        <v>3</v>
      </c>
      <c r="Z12" s="52" t="s">
        <v>4</v>
      </c>
      <c r="AA12" s="69"/>
      <c r="AB12" s="81">
        <f t="shared" si="0"/>
        <v>73</v>
      </c>
      <c r="AC12" s="70"/>
      <c r="AD12" s="82">
        <f t="shared" si="1"/>
        <v>10</v>
      </c>
      <c r="AE12" s="82">
        <f aca="true" t="shared" si="3" ref="AE12:AE37">IF($L$7=$L12,0,60)+IF($N$7=$N12,0,60)</f>
        <v>120</v>
      </c>
      <c r="AF12" s="83">
        <f t="shared" si="2"/>
        <v>193</v>
      </c>
      <c r="AG12" s="71"/>
    </row>
    <row r="13" spans="1:33" s="39" customFormat="1" ht="12.75">
      <c r="A13" s="50">
        <v>4</v>
      </c>
      <c r="B13" s="51"/>
      <c r="C13" s="50" t="s">
        <v>30</v>
      </c>
      <c r="D13" s="50">
        <v>1</v>
      </c>
      <c r="E13" s="50" t="s">
        <v>31</v>
      </c>
      <c r="F13" s="50"/>
      <c r="G13" s="51" t="s">
        <v>26</v>
      </c>
      <c r="H13" s="50"/>
      <c r="I13" s="60">
        <v>0.6534722222222222</v>
      </c>
      <c r="J13" s="80">
        <v>0.6743055555555556</v>
      </c>
      <c r="K13" s="75">
        <v>15</v>
      </c>
      <c r="L13" s="51" t="s">
        <v>3</v>
      </c>
      <c r="M13" s="75">
        <v>7</v>
      </c>
      <c r="N13" s="52" t="s">
        <v>2</v>
      </c>
      <c r="O13" s="51" t="s">
        <v>3</v>
      </c>
      <c r="P13" s="52" t="s">
        <v>3</v>
      </c>
      <c r="Q13" s="52" t="s">
        <v>2</v>
      </c>
      <c r="R13" s="52" t="s">
        <v>2</v>
      </c>
      <c r="S13" s="52" t="s">
        <v>2</v>
      </c>
      <c r="T13" s="52" t="s">
        <v>2</v>
      </c>
      <c r="U13" s="52" t="s">
        <v>4</v>
      </c>
      <c r="V13" s="52" t="s">
        <v>4</v>
      </c>
      <c r="W13" s="52" t="s">
        <v>4</v>
      </c>
      <c r="X13" s="52" t="s">
        <v>2</v>
      </c>
      <c r="Y13" s="52" t="s">
        <v>3</v>
      </c>
      <c r="Z13" s="52" t="s">
        <v>4</v>
      </c>
      <c r="AA13" s="69"/>
      <c r="AB13" s="81">
        <f t="shared" si="0"/>
        <v>22</v>
      </c>
      <c r="AC13" s="70"/>
      <c r="AD13" s="82">
        <f t="shared" si="1"/>
        <v>14</v>
      </c>
      <c r="AE13" s="82">
        <f t="shared" si="3"/>
        <v>0</v>
      </c>
      <c r="AF13" s="83">
        <f t="shared" si="2"/>
        <v>22</v>
      </c>
      <c r="AG13" s="71"/>
    </row>
    <row r="14" spans="1:33" s="39" customFormat="1" ht="12.75">
      <c r="A14" s="50">
        <v>5</v>
      </c>
      <c r="B14" s="51"/>
      <c r="C14" s="50" t="s">
        <v>32</v>
      </c>
      <c r="D14" s="50">
        <v>1</v>
      </c>
      <c r="E14" s="50" t="s">
        <v>33</v>
      </c>
      <c r="F14" s="50"/>
      <c r="G14" s="51" t="s">
        <v>26</v>
      </c>
      <c r="H14" s="50"/>
      <c r="I14" s="60">
        <v>0.65</v>
      </c>
      <c r="J14" s="80">
        <v>0.6826388888888889</v>
      </c>
      <c r="K14" s="75">
        <v>13</v>
      </c>
      <c r="L14" s="51" t="s">
        <v>2</v>
      </c>
      <c r="M14" s="75">
        <v>15</v>
      </c>
      <c r="N14" s="52" t="s">
        <v>2</v>
      </c>
      <c r="O14" s="51" t="s">
        <v>2</v>
      </c>
      <c r="P14" s="52" t="s">
        <v>4</v>
      </c>
      <c r="Q14" s="52" t="s">
        <v>4</v>
      </c>
      <c r="R14" s="52"/>
      <c r="S14" s="52" t="s">
        <v>2</v>
      </c>
      <c r="T14" s="52" t="s">
        <v>2</v>
      </c>
      <c r="U14" s="52" t="s">
        <v>3</v>
      </c>
      <c r="V14" s="52" t="s">
        <v>4</v>
      </c>
      <c r="W14" s="52" t="s">
        <v>4</v>
      </c>
      <c r="X14" s="52" t="s">
        <v>2</v>
      </c>
      <c r="Y14" s="52" t="s">
        <v>2</v>
      </c>
      <c r="Z14" s="52" t="s">
        <v>4</v>
      </c>
      <c r="AA14" s="69"/>
      <c r="AB14" s="81">
        <f t="shared" si="0"/>
        <v>28</v>
      </c>
      <c r="AC14" s="70"/>
      <c r="AD14" s="82">
        <f t="shared" si="1"/>
        <v>7</v>
      </c>
      <c r="AE14" s="82">
        <f t="shared" si="3"/>
        <v>60</v>
      </c>
      <c r="AF14" s="83">
        <f t="shared" si="2"/>
        <v>88</v>
      </c>
      <c r="AG14" s="71"/>
    </row>
    <row r="15" spans="1:33" s="39" customFormat="1" ht="12.75">
      <c r="A15" s="50">
        <v>6</v>
      </c>
      <c r="B15" s="51"/>
      <c r="C15" s="50" t="s">
        <v>34</v>
      </c>
      <c r="D15" s="50">
        <v>1</v>
      </c>
      <c r="E15" s="50" t="s">
        <v>33</v>
      </c>
      <c r="F15" s="50"/>
      <c r="G15" s="51" t="s">
        <v>26</v>
      </c>
      <c r="H15" s="50"/>
      <c r="I15" s="60">
        <v>0.6458333333333334</v>
      </c>
      <c r="J15" s="80">
        <v>0.6847222222222222</v>
      </c>
      <c r="K15" s="75">
        <v>59</v>
      </c>
      <c r="L15" s="51" t="s">
        <v>3</v>
      </c>
      <c r="M15" s="75">
        <v>18</v>
      </c>
      <c r="N15" s="52" t="s">
        <v>3</v>
      </c>
      <c r="O15" s="51" t="s">
        <v>4</v>
      </c>
      <c r="P15" s="52" t="s">
        <v>4</v>
      </c>
      <c r="Q15" s="52" t="s">
        <v>4</v>
      </c>
      <c r="R15" s="52" t="s">
        <v>2</v>
      </c>
      <c r="S15" s="52" t="s">
        <v>2</v>
      </c>
      <c r="T15" s="52" t="s">
        <v>2</v>
      </c>
      <c r="U15" s="52" t="s">
        <v>4</v>
      </c>
      <c r="V15" s="52" t="s">
        <v>4</v>
      </c>
      <c r="W15" s="52" t="s">
        <v>4</v>
      </c>
      <c r="X15" s="52" t="s">
        <v>2</v>
      </c>
      <c r="Y15" s="52" t="s">
        <v>3</v>
      </c>
      <c r="Z15" s="52" t="s">
        <v>4</v>
      </c>
      <c r="AA15" s="69"/>
      <c r="AB15" s="81">
        <f t="shared" si="0"/>
        <v>77</v>
      </c>
      <c r="AC15" s="70"/>
      <c r="AD15" s="82">
        <f t="shared" si="1"/>
        <v>10</v>
      </c>
      <c r="AE15" s="82">
        <f t="shared" si="3"/>
        <v>60</v>
      </c>
      <c r="AF15" s="83">
        <f t="shared" si="2"/>
        <v>137</v>
      </c>
      <c r="AG15" s="71"/>
    </row>
    <row r="16" spans="1:33" s="39" customFormat="1" ht="12.75">
      <c r="A16" s="50">
        <v>7</v>
      </c>
      <c r="B16" s="51"/>
      <c r="C16" s="50" t="s">
        <v>35</v>
      </c>
      <c r="D16" s="50">
        <v>1</v>
      </c>
      <c r="E16" s="50" t="s">
        <v>33</v>
      </c>
      <c r="F16" s="50"/>
      <c r="G16" s="51" t="s">
        <v>26</v>
      </c>
      <c r="H16" s="50"/>
      <c r="I16" s="60">
        <v>0.64375</v>
      </c>
      <c r="J16" s="80">
        <v>0.6826388888888889</v>
      </c>
      <c r="K16" s="75">
        <v>25</v>
      </c>
      <c r="L16" s="51" t="s">
        <v>4</v>
      </c>
      <c r="M16" s="75">
        <v>3</v>
      </c>
      <c r="N16" s="52" t="s">
        <v>3</v>
      </c>
      <c r="O16" s="51" t="s">
        <v>3</v>
      </c>
      <c r="P16" s="52" t="s">
        <v>4</v>
      </c>
      <c r="Q16" s="52" t="s">
        <v>4</v>
      </c>
      <c r="R16" s="52" t="s">
        <v>2</v>
      </c>
      <c r="S16" s="52" t="s">
        <v>3</v>
      </c>
      <c r="T16" s="52" t="s">
        <v>2</v>
      </c>
      <c r="U16" s="52" t="s">
        <v>4</v>
      </c>
      <c r="V16" s="52" t="s">
        <v>2</v>
      </c>
      <c r="W16" s="52" t="s">
        <v>4</v>
      </c>
      <c r="X16" s="52" t="s">
        <v>2</v>
      </c>
      <c r="Y16" s="52" t="s">
        <v>3</v>
      </c>
      <c r="Z16" s="52" t="s">
        <v>4</v>
      </c>
      <c r="AA16" s="69"/>
      <c r="AB16" s="81">
        <f t="shared" si="0"/>
        <v>28</v>
      </c>
      <c r="AC16" s="70"/>
      <c r="AD16" s="82">
        <f t="shared" si="1"/>
        <v>8</v>
      </c>
      <c r="AE16" s="82">
        <f t="shared" si="3"/>
        <v>120</v>
      </c>
      <c r="AF16" s="83">
        <f t="shared" si="2"/>
        <v>148</v>
      </c>
      <c r="AG16" s="71"/>
    </row>
    <row r="17" spans="1:33" s="39" customFormat="1" ht="12.75">
      <c r="A17" s="50">
        <v>8</v>
      </c>
      <c r="B17" s="51"/>
      <c r="C17" s="50" t="s">
        <v>36</v>
      </c>
      <c r="D17" s="50">
        <v>1</v>
      </c>
      <c r="E17" s="50" t="s">
        <v>33</v>
      </c>
      <c r="F17" s="50"/>
      <c r="G17" s="51" t="s">
        <v>26</v>
      </c>
      <c r="H17" s="50"/>
      <c r="I17" s="60">
        <v>0.6513888888888889</v>
      </c>
      <c r="J17" s="80">
        <v>0.6826388888888889</v>
      </c>
      <c r="K17" s="75">
        <v>30</v>
      </c>
      <c r="L17" s="51" t="s">
        <v>2</v>
      </c>
      <c r="M17" s="75">
        <v>19</v>
      </c>
      <c r="N17" s="52" t="s">
        <v>4</v>
      </c>
      <c r="O17" s="51" t="s">
        <v>4</v>
      </c>
      <c r="P17" s="52" t="s">
        <v>3</v>
      </c>
      <c r="Q17" s="52" t="s">
        <v>3</v>
      </c>
      <c r="R17" s="52" t="s">
        <v>2</v>
      </c>
      <c r="S17" s="52" t="s">
        <v>2</v>
      </c>
      <c r="T17" s="52" t="s">
        <v>2</v>
      </c>
      <c r="U17" s="52" t="s">
        <v>4</v>
      </c>
      <c r="V17" s="52" t="s">
        <v>4</v>
      </c>
      <c r="W17" s="52" t="s">
        <v>4</v>
      </c>
      <c r="X17" s="52" t="s">
        <v>2</v>
      </c>
      <c r="Y17" s="52" t="s">
        <v>3</v>
      </c>
      <c r="Z17" s="52" t="s">
        <v>4</v>
      </c>
      <c r="AA17" s="69"/>
      <c r="AB17" s="81">
        <f t="shared" si="0"/>
        <v>49</v>
      </c>
      <c r="AC17" s="70"/>
      <c r="AD17" s="82">
        <f t="shared" si="1"/>
        <v>10</v>
      </c>
      <c r="AE17" s="82">
        <f t="shared" si="3"/>
        <v>120</v>
      </c>
      <c r="AF17" s="83">
        <f t="shared" si="2"/>
        <v>169</v>
      </c>
      <c r="AG17" s="71"/>
    </row>
    <row r="18" spans="1:33" s="39" customFormat="1" ht="12.75">
      <c r="A18" s="50">
        <v>9</v>
      </c>
      <c r="B18" s="51"/>
      <c r="C18" s="50" t="s">
        <v>117</v>
      </c>
      <c r="D18" s="50">
        <v>1</v>
      </c>
      <c r="E18" s="50" t="s">
        <v>33</v>
      </c>
      <c r="F18" s="50"/>
      <c r="G18" s="51" t="s">
        <v>26</v>
      </c>
      <c r="H18" s="50"/>
      <c r="I18" s="60">
        <v>0.6409722222222222</v>
      </c>
      <c r="J18" s="80">
        <v>0.6840277777777778</v>
      </c>
      <c r="K18" s="75">
        <v>48</v>
      </c>
      <c r="L18" s="51" t="s">
        <v>4</v>
      </c>
      <c r="M18" s="75">
        <v>59</v>
      </c>
      <c r="N18" s="52" t="s">
        <v>4</v>
      </c>
      <c r="O18" s="51" t="s">
        <v>4</v>
      </c>
      <c r="P18" s="52" t="s">
        <v>4</v>
      </c>
      <c r="Q18" s="52" t="s">
        <v>2</v>
      </c>
      <c r="R18" s="52" t="s">
        <v>2</v>
      </c>
      <c r="S18" s="52" t="s">
        <v>2</v>
      </c>
      <c r="T18" s="52" t="s">
        <v>3</v>
      </c>
      <c r="U18" s="52" t="s">
        <v>4</v>
      </c>
      <c r="V18" s="52" t="s">
        <v>3</v>
      </c>
      <c r="W18" s="52" t="s">
        <v>4</v>
      </c>
      <c r="X18" s="52" t="s">
        <v>2</v>
      </c>
      <c r="Y18" s="52" t="s">
        <v>3</v>
      </c>
      <c r="Z18" s="52" t="s">
        <v>4</v>
      </c>
      <c r="AA18" s="69"/>
      <c r="AB18" s="81">
        <f t="shared" si="0"/>
        <v>107</v>
      </c>
      <c r="AC18" s="70"/>
      <c r="AD18" s="82">
        <f t="shared" si="1"/>
        <v>8</v>
      </c>
      <c r="AE18" s="82">
        <f t="shared" si="3"/>
        <v>120</v>
      </c>
      <c r="AF18" s="83">
        <f t="shared" si="2"/>
        <v>227</v>
      </c>
      <c r="AG18" s="71"/>
    </row>
    <row r="19" spans="1:33" s="39" customFormat="1" ht="12.75">
      <c r="A19" s="50">
        <v>10</v>
      </c>
      <c r="B19" s="51"/>
      <c r="C19" s="50" t="s">
        <v>125</v>
      </c>
      <c r="D19" s="50">
        <v>3</v>
      </c>
      <c r="E19" s="50" t="s">
        <v>37</v>
      </c>
      <c r="F19" s="50"/>
      <c r="G19" s="51" t="s">
        <v>26</v>
      </c>
      <c r="H19" s="50"/>
      <c r="I19" s="60">
        <v>0.6555555555555556</v>
      </c>
      <c r="J19" s="80">
        <v>0.6875</v>
      </c>
      <c r="K19" s="75">
        <v>5</v>
      </c>
      <c r="L19" s="51" t="s">
        <v>3</v>
      </c>
      <c r="M19" s="75">
        <v>4</v>
      </c>
      <c r="N19" s="52" t="s">
        <v>2</v>
      </c>
      <c r="O19" s="51" t="s">
        <v>3</v>
      </c>
      <c r="P19" s="52" t="s">
        <v>3</v>
      </c>
      <c r="Q19" s="52" t="s">
        <v>2</v>
      </c>
      <c r="R19" s="52" t="s">
        <v>2</v>
      </c>
      <c r="S19" s="52" t="s">
        <v>2</v>
      </c>
      <c r="T19" s="52" t="s">
        <v>2</v>
      </c>
      <c r="U19" s="52" t="s">
        <v>4</v>
      </c>
      <c r="V19" s="52" t="s">
        <v>4</v>
      </c>
      <c r="W19" s="52" t="s">
        <v>4</v>
      </c>
      <c r="X19" s="52" t="s">
        <v>2</v>
      </c>
      <c r="Y19" s="52" t="s">
        <v>3</v>
      </c>
      <c r="Z19" s="52" t="s">
        <v>4</v>
      </c>
      <c r="AA19" s="69"/>
      <c r="AB19" s="81">
        <f t="shared" si="0"/>
        <v>9</v>
      </c>
      <c r="AC19" s="70"/>
      <c r="AD19" s="82">
        <f t="shared" si="1"/>
        <v>14</v>
      </c>
      <c r="AE19" s="82">
        <f>IF($L$7=$L19,0,60)+IF($N$7=$N19,0,60)</f>
        <v>0</v>
      </c>
      <c r="AF19" s="83">
        <f t="shared" si="2"/>
        <v>9</v>
      </c>
      <c r="AG19" s="71"/>
    </row>
    <row r="20" spans="1:33" s="95" customFormat="1" ht="12.75">
      <c r="A20" s="84">
        <v>11</v>
      </c>
      <c r="B20" s="85"/>
      <c r="C20" s="84" t="s">
        <v>38</v>
      </c>
      <c r="D20" s="84"/>
      <c r="E20" s="84" t="s">
        <v>37</v>
      </c>
      <c r="F20" s="84"/>
      <c r="G20" s="85" t="s">
        <v>26</v>
      </c>
      <c r="H20" s="84"/>
      <c r="I20" s="86">
        <v>0.6555555555555556</v>
      </c>
      <c r="J20" s="87">
        <v>0.6875</v>
      </c>
      <c r="K20" s="88">
        <v>5</v>
      </c>
      <c r="L20" s="85" t="s">
        <v>3</v>
      </c>
      <c r="M20" s="88">
        <v>4</v>
      </c>
      <c r="N20" s="85" t="s">
        <v>2</v>
      </c>
      <c r="O20" s="85" t="s">
        <v>3</v>
      </c>
      <c r="P20" s="85" t="s">
        <v>3</v>
      </c>
      <c r="Q20" s="85" t="s">
        <v>2</v>
      </c>
      <c r="R20" s="85" t="s">
        <v>2</v>
      </c>
      <c r="S20" s="85" t="s">
        <v>2</v>
      </c>
      <c r="T20" s="85" t="s">
        <v>2</v>
      </c>
      <c r="U20" s="85" t="s">
        <v>4</v>
      </c>
      <c r="V20" s="85" t="s">
        <v>4</v>
      </c>
      <c r="W20" s="85" t="s">
        <v>4</v>
      </c>
      <c r="X20" s="85" t="s">
        <v>2</v>
      </c>
      <c r="Y20" s="85" t="s">
        <v>3</v>
      </c>
      <c r="Z20" s="85" t="s">
        <v>4</v>
      </c>
      <c r="AA20" s="89"/>
      <c r="AB20" s="90">
        <f aca="true" t="shared" si="4" ref="AB20:AB26">K20+M20</f>
        <v>9</v>
      </c>
      <c r="AC20" s="91"/>
      <c r="AD20" s="92">
        <f aca="true" t="shared" si="5" ref="AD20:AD26">IF($L$7=L20,1,0)+IF($N$7=N20,1,0)+IF($O$7=O20,1,0)+IF($P$7=P20,1,0)+IF($Q$7=Q20,1,0)+IF($R$7=R20,1,0)+IF($S$7=S20,1,0)+IF($T$7=T20,1,0)+IF($U$7=U20,1,0)+IF($V$7=V20,1,0)+IF($W$7=W20,1,0)+IF($X$7=X20,1,0)+IF($Y$7=Y20,1,0)+IF($Z$7=Z20,1,0)+AG20</f>
        <v>14</v>
      </c>
      <c r="AE20" s="92">
        <f t="shared" si="3"/>
        <v>0</v>
      </c>
      <c r="AF20" s="93">
        <f aca="true" t="shared" si="6" ref="AF20:AF26">AB20+AE20</f>
        <v>9</v>
      </c>
      <c r="AG20" s="94"/>
    </row>
    <row r="21" spans="1:33" s="95" customFormat="1" ht="12.75">
      <c r="A21" s="84">
        <v>12</v>
      </c>
      <c r="B21" s="85"/>
      <c r="C21" s="84" t="s">
        <v>39</v>
      </c>
      <c r="D21" s="84"/>
      <c r="E21" s="84" t="s">
        <v>37</v>
      </c>
      <c r="F21" s="84"/>
      <c r="G21" s="85" t="s">
        <v>26</v>
      </c>
      <c r="H21" s="84"/>
      <c r="I21" s="86">
        <v>0.6555555555555556</v>
      </c>
      <c r="J21" s="87">
        <v>0.6875</v>
      </c>
      <c r="K21" s="88">
        <v>5</v>
      </c>
      <c r="L21" s="85" t="s">
        <v>3</v>
      </c>
      <c r="M21" s="88">
        <v>4</v>
      </c>
      <c r="N21" s="85" t="s">
        <v>2</v>
      </c>
      <c r="O21" s="85" t="s">
        <v>3</v>
      </c>
      <c r="P21" s="85" t="s">
        <v>3</v>
      </c>
      <c r="Q21" s="85" t="s">
        <v>2</v>
      </c>
      <c r="R21" s="85" t="s">
        <v>2</v>
      </c>
      <c r="S21" s="85" t="s">
        <v>2</v>
      </c>
      <c r="T21" s="85" t="s">
        <v>2</v>
      </c>
      <c r="U21" s="85" t="s">
        <v>4</v>
      </c>
      <c r="V21" s="85" t="s">
        <v>4</v>
      </c>
      <c r="W21" s="85" t="s">
        <v>4</v>
      </c>
      <c r="X21" s="85" t="s">
        <v>2</v>
      </c>
      <c r="Y21" s="85" t="s">
        <v>3</v>
      </c>
      <c r="Z21" s="85" t="s">
        <v>4</v>
      </c>
      <c r="AA21" s="89"/>
      <c r="AB21" s="90">
        <f t="shared" si="4"/>
        <v>9</v>
      </c>
      <c r="AC21" s="91"/>
      <c r="AD21" s="92">
        <f t="shared" si="5"/>
        <v>14</v>
      </c>
      <c r="AE21" s="92">
        <f t="shared" si="3"/>
        <v>0</v>
      </c>
      <c r="AF21" s="93">
        <f t="shared" si="6"/>
        <v>9</v>
      </c>
      <c r="AG21" s="94"/>
    </row>
    <row r="22" spans="1:33" s="39" customFormat="1" ht="12.75">
      <c r="A22" s="50">
        <v>13</v>
      </c>
      <c r="B22" s="51"/>
      <c r="C22" s="50" t="s">
        <v>40</v>
      </c>
      <c r="D22" s="50">
        <v>1</v>
      </c>
      <c r="E22" s="50" t="s">
        <v>41</v>
      </c>
      <c r="F22" s="50"/>
      <c r="G22" s="51" t="s">
        <v>26</v>
      </c>
      <c r="H22" s="50"/>
      <c r="I22" s="60">
        <v>0.6541666666666667</v>
      </c>
      <c r="J22" s="80">
        <v>0.6798611111111111</v>
      </c>
      <c r="K22" s="75">
        <v>10</v>
      </c>
      <c r="L22" s="51" t="s">
        <v>3</v>
      </c>
      <c r="M22" s="75">
        <v>6</v>
      </c>
      <c r="N22" s="52" t="s">
        <v>2</v>
      </c>
      <c r="O22" s="51" t="s">
        <v>3</v>
      </c>
      <c r="P22" s="52" t="s">
        <v>3</v>
      </c>
      <c r="Q22" s="52" t="s">
        <v>2</v>
      </c>
      <c r="R22" s="52" t="s">
        <v>2</v>
      </c>
      <c r="S22" s="52" t="s">
        <v>2</v>
      </c>
      <c r="T22" s="52" t="s">
        <v>2</v>
      </c>
      <c r="U22" s="52" t="s">
        <v>4</v>
      </c>
      <c r="V22" s="52" t="s">
        <v>4</v>
      </c>
      <c r="W22" s="52" t="s">
        <v>4</v>
      </c>
      <c r="X22" s="52" t="s">
        <v>2</v>
      </c>
      <c r="Y22" s="52" t="s">
        <v>3</v>
      </c>
      <c r="Z22" s="52" t="s">
        <v>4</v>
      </c>
      <c r="AA22" s="69"/>
      <c r="AB22" s="81">
        <f t="shared" si="4"/>
        <v>16</v>
      </c>
      <c r="AC22" s="70"/>
      <c r="AD22" s="82">
        <f t="shared" si="5"/>
        <v>14</v>
      </c>
      <c r="AE22" s="82">
        <f t="shared" si="3"/>
        <v>0</v>
      </c>
      <c r="AF22" s="83">
        <f t="shared" si="6"/>
        <v>16</v>
      </c>
      <c r="AG22" s="71"/>
    </row>
    <row r="23" spans="1:33" s="39" customFormat="1" ht="12.75">
      <c r="A23" s="50">
        <v>14</v>
      </c>
      <c r="B23" s="51"/>
      <c r="C23" s="50" t="s">
        <v>42</v>
      </c>
      <c r="D23" s="50">
        <v>2</v>
      </c>
      <c r="E23" s="50" t="s">
        <v>43</v>
      </c>
      <c r="F23" s="50"/>
      <c r="G23" s="51" t="s">
        <v>26</v>
      </c>
      <c r="H23" s="50"/>
      <c r="I23" s="60">
        <v>0.6569444444444444</v>
      </c>
      <c r="J23" s="80">
        <v>0.6819444444444445</v>
      </c>
      <c r="K23" s="75">
        <v>52</v>
      </c>
      <c r="L23" s="51" t="s">
        <v>3</v>
      </c>
      <c r="M23" s="75">
        <v>4</v>
      </c>
      <c r="N23" s="52" t="s">
        <v>2</v>
      </c>
      <c r="O23" s="51" t="s">
        <v>3</v>
      </c>
      <c r="P23" s="52" t="s">
        <v>3</v>
      </c>
      <c r="Q23" s="52" t="s">
        <v>2</v>
      </c>
      <c r="R23" s="52" t="s">
        <v>2</v>
      </c>
      <c r="S23" s="52" t="s">
        <v>2</v>
      </c>
      <c r="T23" s="52" t="s">
        <v>2</v>
      </c>
      <c r="U23" s="52" t="s">
        <v>4</v>
      </c>
      <c r="V23" s="52" t="s">
        <v>4</v>
      </c>
      <c r="W23" s="52" t="s">
        <v>4</v>
      </c>
      <c r="X23" s="52" t="s">
        <v>2</v>
      </c>
      <c r="Y23" s="52" t="s">
        <v>3</v>
      </c>
      <c r="Z23" s="52" t="s">
        <v>4</v>
      </c>
      <c r="AA23" s="69"/>
      <c r="AB23" s="81">
        <f t="shared" si="4"/>
        <v>56</v>
      </c>
      <c r="AC23" s="70"/>
      <c r="AD23" s="82">
        <f t="shared" si="5"/>
        <v>14</v>
      </c>
      <c r="AE23" s="82">
        <f t="shared" si="3"/>
        <v>0</v>
      </c>
      <c r="AF23" s="83">
        <f t="shared" si="6"/>
        <v>56</v>
      </c>
      <c r="AG23" s="71"/>
    </row>
    <row r="24" spans="1:33" s="39" customFormat="1" ht="12.75">
      <c r="A24" s="50">
        <v>15</v>
      </c>
      <c r="B24" s="51"/>
      <c r="C24" s="50" t="s">
        <v>44</v>
      </c>
      <c r="D24" s="50">
        <v>2</v>
      </c>
      <c r="E24" s="50" t="s">
        <v>46</v>
      </c>
      <c r="F24" s="50"/>
      <c r="G24" s="51" t="s">
        <v>26</v>
      </c>
      <c r="H24" s="50"/>
      <c r="I24" s="60">
        <v>0.6541666666666667</v>
      </c>
      <c r="J24" s="80">
        <v>0.675</v>
      </c>
      <c r="K24" s="75">
        <v>28</v>
      </c>
      <c r="L24" s="51" t="s">
        <v>3</v>
      </c>
      <c r="M24" s="75">
        <v>8</v>
      </c>
      <c r="N24" s="52" t="s">
        <v>2</v>
      </c>
      <c r="O24" s="51" t="s">
        <v>3</v>
      </c>
      <c r="P24" s="52" t="s">
        <v>3</v>
      </c>
      <c r="Q24" s="52" t="s">
        <v>2</v>
      </c>
      <c r="R24" s="52" t="s">
        <v>2</v>
      </c>
      <c r="S24" s="52" t="s">
        <v>2</v>
      </c>
      <c r="T24" s="52" t="s">
        <v>2</v>
      </c>
      <c r="U24" s="52" t="s">
        <v>4</v>
      </c>
      <c r="V24" s="52" t="s">
        <v>4</v>
      </c>
      <c r="W24" s="52" t="s">
        <v>4</v>
      </c>
      <c r="X24" s="52" t="s">
        <v>2</v>
      </c>
      <c r="Y24" s="52" t="s">
        <v>3</v>
      </c>
      <c r="Z24" s="52" t="s">
        <v>4</v>
      </c>
      <c r="AA24" s="69"/>
      <c r="AB24" s="81">
        <f t="shared" si="4"/>
        <v>36</v>
      </c>
      <c r="AC24" s="70"/>
      <c r="AD24" s="82">
        <f t="shared" si="5"/>
        <v>14</v>
      </c>
      <c r="AE24" s="82">
        <f t="shared" si="3"/>
        <v>0</v>
      </c>
      <c r="AF24" s="83">
        <f t="shared" si="6"/>
        <v>36</v>
      </c>
      <c r="AG24" s="71"/>
    </row>
    <row r="25" spans="1:33" s="39" customFormat="1" ht="12.75">
      <c r="A25" s="50">
        <v>16</v>
      </c>
      <c r="B25" s="51"/>
      <c r="C25" s="50" t="s">
        <v>45</v>
      </c>
      <c r="D25" s="50">
        <v>3</v>
      </c>
      <c r="E25" s="50" t="s">
        <v>46</v>
      </c>
      <c r="F25" s="50"/>
      <c r="G25" s="51" t="s">
        <v>26</v>
      </c>
      <c r="H25" s="50"/>
      <c r="I25" s="60">
        <v>0.6527777777777778</v>
      </c>
      <c r="J25" s="80">
        <v>0.6833333333333332</v>
      </c>
      <c r="K25" s="75">
        <v>59</v>
      </c>
      <c r="L25" s="51" t="s">
        <v>3</v>
      </c>
      <c r="M25" s="75">
        <v>11</v>
      </c>
      <c r="N25" s="52" t="s">
        <v>4</v>
      </c>
      <c r="O25" s="51" t="s">
        <v>4</v>
      </c>
      <c r="P25" s="52" t="s">
        <v>3</v>
      </c>
      <c r="Q25" s="52" t="s">
        <v>2</v>
      </c>
      <c r="R25" s="52" t="s">
        <v>2</v>
      </c>
      <c r="S25" s="52" t="s">
        <v>2</v>
      </c>
      <c r="T25" s="52" t="s">
        <v>2</v>
      </c>
      <c r="U25" s="52" t="s">
        <v>4</v>
      </c>
      <c r="V25" s="52" t="s">
        <v>4</v>
      </c>
      <c r="W25" s="52" t="s">
        <v>4</v>
      </c>
      <c r="X25" s="52" t="s">
        <v>2</v>
      </c>
      <c r="Y25" s="52" t="s">
        <v>3</v>
      </c>
      <c r="Z25" s="52" t="s">
        <v>3</v>
      </c>
      <c r="AA25" s="69"/>
      <c r="AB25" s="81">
        <f t="shared" si="4"/>
        <v>70</v>
      </c>
      <c r="AC25" s="70"/>
      <c r="AD25" s="82">
        <f t="shared" si="5"/>
        <v>11</v>
      </c>
      <c r="AE25" s="82">
        <f t="shared" si="3"/>
        <v>60</v>
      </c>
      <c r="AF25" s="83">
        <f t="shared" si="6"/>
        <v>130</v>
      </c>
      <c r="AG25" s="71"/>
    </row>
    <row r="26" spans="1:33" s="39" customFormat="1" ht="12.75">
      <c r="A26" s="50">
        <v>17</v>
      </c>
      <c r="B26" s="51"/>
      <c r="C26" s="50" t="s">
        <v>47</v>
      </c>
      <c r="D26" s="50">
        <v>2</v>
      </c>
      <c r="E26" s="50" t="s">
        <v>48</v>
      </c>
      <c r="F26" s="50"/>
      <c r="G26" s="51" t="s">
        <v>26</v>
      </c>
      <c r="H26" s="50"/>
      <c r="I26" s="60">
        <v>0.65</v>
      </c>
      <c r="J26" s="80">
        <v>0.6944444444444445</v>
      </c>
      <c r="K26" s="75">
        <v>15</v>
      </c>
      <c r="L26" s="51" t="s">
        <v>4</v>
      </c>
      <c r="M26" s="75">
        <v>11</v>
      </c>
      <c r="N26" s="52" t="s">
        <v>2</v>
      </c>
      <c r="O26" s="51" t="s">
        <v>3</v>
      </c>
      <c r="P26" s="52" t="s">
        <v>3</v>
      </c>
      <c r="Q26" s="52" t="s">
        <v>2</v>
      </c>
      <c r="R26" s="52" t="s">
        <v>2</v>
      </c>
      <c r="S26" s="52" t="s">
        <v>2</v>
      </c>
      <c r="T26" s="52" t="s">
        <v>2</v>
      </c>
      <c r="U26" s="52" t="s">
        <v>4</v>
      </c>
      <c r="V26" s="52" t="s">
        <v>4</v>
      </c>
      <c r="W26" s="52" t="s">
        <v>4</v>
      </c>
      <c r="X26" s="52" t="s">
        <v>2</v>
      </c>
      <c r="Y26" s="52" t="s">
        <v>3</v>
      </c>
      <c r="Z26" s="52" t="s">
        <v>4</v>
      </c>
      <c r="AA26" s="69"/>
      <c r="AB26" s="81">
        <f t="shared" si="4"/>
        <v>26</v>
      </c>
      <c r="AC26" s="70"/>
      <c r="AD26" s="82">
        <f t="shared" si="5"/>
        <v>13</v>
      </c>
      <c r="AE26" s="82">
        <f t="shared" si="3"/>
        <v>60</v>
      </c>
      <c r="AF26" s="83">
        <f t="shared" si="6"/>
        <v>86</v>
      </c>
      <c r="AG26" s="71"/>
    </row>
    <row r="27" spans="1:33" s="39" customFormat="1" ht="12.75">
      <c r="A27" s="50">
        <v>18</v>
      </c>
      <c r="B27" s="51"/>
      <c r="C27" s="50" t="s">
        <v>49</v>
      </c>
      <c r="D27" s="50">
        <v>2</v>
      </c>
      <c r="E27" s="50" t="s">
        <v>50</v>
      </c>
      <c r="F27" s="50"/>
      <c r="G27" s="51" t="s">
        <v>26</v>
      </c>
      <c r="H27" s="50"/>
      <c r="I27" s="60">
        <v>0.6458333333333334</v>
      </c>
      <c r="J27" s="80">
        <v>0.6930555555555555</v>
      </c>
      <c r="K27" s="75">
        <v>54</v>
      </c>
      <c r="L27" s="51" t="s">
        <v>3</v>
      </c>
      <c r="M27" s="75">
        <v>19</v>
      </c>
      <c r="N27" s="52" t="s">
        <v>2</v>
      </c>
      <c r="O27" s="51" t="s">
        <v>3</v>
      </c>
      <c r="P27" s="52" t="s">
        <v>2</v>
      </c>
      <c r="Q27" s="52" t="s">
        <v>2</v>
      </c>
      <c r="R27" s="52" t="s">
        <v>2</v>
      </c>
      <c r="S27" s="52" t="s">
        <v>2</v>
      </c>
      <c r="T27" s="52" t="s">
        <v>3</v>
      </c>
      <c r="U27" s="52" t="s">
        <v>3</v>
      </c>
      <c r="V27" s="52" t="s">
        <v>4</v>
      </c>
      <c r="W27" s="52" t="s">
        <v>4</v>
      </c>
      <c r="X27" s="52" t="s">
        <v>2</v>
      </c>
      <c r="Y27" s="52" t="s">
        <v>3</v>
      </c>
      <c r="Z27" s="52" t="s">
        <v>4</v>
      </c>
      <c r="AA27" s="69"/>
      <c r="AB27" s="81">
        <f aca="true" t="shared" si="7" ref="AB27:AB32">K27+M27</f>
        <v>73</v>
      </c>
      <c r="AC27" s="70"/>
      <c r="AD27" s="82">
        <f aca="true" t="shared" si="8" ref="AD27:AD32">IF($L$7=L27,1,0)+IF($N$7=N27,1,0)+IF($O$7=O27,1,0)+IF($P$7=P27,1,0)+IF($Q$7=Q27,1,0)+IF($R$7=R27,1,0)+IF($S$7=S27,1,0)+IF($T$7=T27,1,0)+IF($U$7=U27,1,0)+IF($V$7=V27,1,0)+IF($W$7=W27,1,0)+IF($X$7=X27,1,0)+IF($Y$7=Y27,1,0)+IF($Z$7=Z27,1,0)+AG27</f>
        <v>11</v>
      </c>
      <c r="AE27" s="82">
        <f>IF($L$7=$L27,0,60)+IF($N$7=$N27,0,60)</f>
        <v>0</v>
      </c>
      <c r="AF27" s="83">
        <f aca="true" t="shared" si="9" ref="AF27:AF32">AB27+AE27</f>
        <v>73</v>
      </c>
      <c r="AG27" s="71"/>
    </row>
    <row r="28" spans="1:33" s="39" customFormat="1" ht="12.75">
      <c r="A28" s="50">
        <v>19</v>
      </c>
      <c r="B28" s="51"/>
      <c r="C28" s="50" t="s">
        <v>51</v>
      </c>
      <c r="D28" s="50">
        <v>2</v>
      </c>
      <c r="E28" s="50" t="s">
        <v>52</v>
      </c>
      <c r="F28" s="50"/>
      <c r="G28" s="51" t="s">
        <v>26</v>
      </c>
      <c r="H28" s="50"/>
      <c r="I28" s="60">
        <v>0.6576388888888889</v>
      </c>
      <c r="J28" s="80">
        <v>0.6854166666666667</v>
      </c>
      <c r="K28" s="75">
        <v>13</v>
      </c>
      <c r="L28" s="51" t="s">
        <v>2</v>
      </c>
      <c r="M28" s="75">
        <v>25</v>
      </c>
      <c r="N28" s="52" t="s">
        <v>4</v>
      </c>
      <c r="O28" s="51" t="s">
        <v>2</v>
      </c>
      <c r="P28" s="52" t="s">
        <v>2</v>
      </c>
      <c r="Q28" s="52" t="s">
        <v>4</v>
      </c>
      <c r="R28" s="52" t="s">
        <v>2</v>
      </c>
      <c r="S28" s="52" t="s">
        <v>2</v>
      </c>
      <c r="T28" s="52" t="s">
        <v>2</v>
      </c>
      <c r="U28" s="52" t="s">
        <v>4</v>
      </c>
      <c r="V28" s="52" t="s">
        <v>3</v>
      </c>
      <c r="W28" s="52" t="s">
        <v>4</v>
      </c>
      <c r="X28" s="52" t="s">
        <v>2</v>
      </c>
      <c r="Y28" s="52" t="s">
        <v>3</v>
      </c>
      <c r="Z28" s="52" t="s">
        <v>4</v>
      </c>
      <c r="AA28" s="69"/>
      <c r="AB28" s="81">
        <f t="shared" si="7"/>
        <v>38</v>
      </c>
      <c r="AC28" s="70"/>
      <c r="AD28" s="82">
        <f t="shared" si="8"/>
        <v>8</v>
      </c>
      <c r="AE28" s="82">
        <f t="shared" si="3"/>
        <v>120</v>
      </c>
      <c r="AF28" s="83">
        <f t="shared" si="9"/>
        <v>158</v>
      </c>
      <c r="AG28" s="71"/>
    </row>
    <row r="29" spans="1:33" s="39" customFormat="1" ht="12.75">
      <c r="A29" s="50">
        <v>20</v>
      </c>
      <c r="B29" s="51"/>
      <c r="C29" s="50" t="s">
        <v>53</v>
      </c>
      <c r="D29" s="50">
        <v>5</v>
      </c>
      <c r="E29" s="50" t="s">
        <v>37</v>
      </c>
      <c r="F29" s="50"/>
      <c r="G29" s="51" t="s">
        <v>26</v>
      </c>
      <c r="H29" s="50"/>
      <c r="I29" s="60">
        <v>0.6541666666666667</v>
      </c>
      <c r="J29" s="80">
        <v>0.686111111111111</v>
      </c>
      <c r="K29" s="75">
        <v>37</v>
      </c>
      <c r="L29" s="51" t="s">
        <v>4</v>
      </c>
      <c r="M29" s="75">
        <v>9</v>
      </c>
      <c r="N29" s="52" t="s">
        <v>2</v>
      </c>
      <c r="O29" s="51" t="s">
        <v>3</v>
      </c>
      <c r="P29" s="52" t="s">
        <v>3</v>
      </c>
      <c r="Q29" s="52" t="s">
        <v>3</v>
      </c>
      <c r="R29" s="52" t="s">
        <v>4</v>
      </c>
      <c r="S29" s="52" t="s">
        <v>2</v>
      </c>
      <c r="T29" s="52" t="s">
        <v>2</v>
      </c>
      <c r="U29" s="52" t="s">
        <v>4</v>
      </c>
      <c r="V29" s="52" t="s">
        <v>2</v>
      </c>
      <c r="W29" s="52" t="s">
        <v>4</v>
      </c>
      <c r="X29" s="52" t="s">
        <v>2</v>
      </c>
      <c r="Y29" s="52" t="s">
        <v>3</v>
      </c>
      <c r="Z29" s="52" t="s">
        <v>4</v>
      </c>
      <c r="AA29" s="69"/>
      <c r="AB29" s="81">
        <f t="shared" si="7"/>
        <v>46</v>
      </c>
      <c r="AC29" s="70"/>
      <c r="AD29" s="82">
        <f t="shared" si="8"/>
        <v>10</v>
      </c>
      <c r="AE29" s="82">
        <f t="shared" si="3"/>
        <v>60</v>
      </c>
      <c r="AF29" s="83">
        <f t="shared" si="9"/>
        <v>106</v>
      </c>
      <c r="AG29" s="71"/>
    </row>
    <row r="30" spans="1:33" s="39" customFormat="1" ht="12.75">
      <c r="A30" s="50">
        <v>21</v>
      </c>
      <c r="B30" s="51"/>
      <c r="C30" s="50" t="s">
        <v>54</v>
      </c>
      <c r="D30" s="50">
        <v>1</v>
      </c>
      <c r="E30" s="50" t="s">
        <v>60</v>
      </c>
      <c r="F30" s="50"/>
      <c r="G30" s="51" t="s">
        <v>26</v>
      </c>
      <c r="H30" s="50"/>
      <c r="I30" s="60">
        <v>0.6583333333333333</v>
      </c>
      <c r="J30" s="80">
        <v>0.6805555555555555</v>
      </c>
      <c r="K30" s="75">
        <v>44</v>
      </c>
      <c r="L30" s="51" t="s">
        <v>2</v>
      </c>
      <c r="M30" s="75">
        <v>21</v>
      </c>
      <c r="N30" s="52" t="s">
        <v>4</v>
      </c>
      <c r="O30" s="51" t="s">
        <v>3</v>
      </c>
      <c r="P30" s="52" t="s">
        <v>3</v>
      </c>
      <c r="Q30" s="52" t="s">
        <v>2</v>
      </c>
      <c r="R30" s="52" t="s">
        <v>2</v>
      </c>
      <c r="S30" s="52" t="s">
        <v>2</v>
      </c>
      <c r="T30" s="52" t="s">
        <v>2</v>
      </c>
      <c r="U30" s="52" t="s">
        <v>4</v>
      </c>
      <c r="V30" s="52" t="s">
        <v>4</v>
      </c>
      <c r="W30" s="52" t="s">
        <v>4</v>
      </c>
      <c r="X30" s="52" t="s">
        <v>2</v>
      </c>
      <c r="Y30" s="52" t="s">
        <v>3</v>
      </c>
      <c r="Z30" s="52" t="s">
        <v>4</v>
      </c>
      <c r="AA30" s="69"/>
      <c r="AB30" s="81">
        <f t="shared" si="7"/>
        <v>65</v>
      </c>
      <c r="AC30" s="70"/>
      <c r="AD30" s="82">
        <f t="shared" si="8"/>
        <v>12</v>
      </c>
      <c r="AE30" s="82">
        <f t="shared" si="3"/>
        <v>120</v>
      </c>
      <c r="AF30" s="83">
        <f t="shared" si="9"/>
        <v>185</v>
      </c>
      <c r="AG30" s="71"/>
    </row>
    <row r="31" spans="1:33" s="39" customFormat="1" ht="12.75">
      <c r="A31" s="50">
        <v>22</v>
      </c>
      <c r="B31" s="51"/>
      <c r="C31" s="50" t="s">
        <v>94</v>
      </c>
      <c r="D31" s="50">
        <v>1</v>
      </c>
      <c r="E31" s="50" t="s">
        <v>60</v>
      </c>
      <c r="F31" s="50"/>
      <c r="G31" s="51" t="s">
        <v>26</v>
      </c>
      <c r="H31" s="50"/>
      <c r="I31" s="60">
        <v>0.6597222222222222</v>
      </c>
      <c r="J31" s="80">
        <v>0.688888888888889</v>
      </c>
      <c r="K31" s="75">
        <v>15</v>
      </c>
      <c r="L31" s="51" t="s">
        <v>3</v>
      </c>
      <c r="M31" s="75">
        <v>6</v>
      </c>
      <c r="N31" s="52" t="s">
        <v>2</v>
      </c>
      <c r="O31" s="51" t="s">
        <v>3</v>
      </c>
      <c r="P31" s="52" t="s">
        <v>2</v>
      </c>
      <c r="Q31" s="52" t="s">
        <v>2</v>
      </c>
      <c r="R31" s="52" t="s">
        <v>2</v>
      </c>
      <c r="S31" s="52" t="s">
        <v>2</v>
      </c>
      <c r="T31" s="52" t="s">
        <v>3</v>
      </c>
      <c r="U31" s="52" t="s">
        <v>4</v>
      </c>
      <c r="V31" s="52" t="s">
        <v>4</v>
      </c>
      <c r="W31" s="52"/>
      <c r="X31" s="52" t="s">
        <v>4</v>
      </c>
      <c r="Y31" s="52" t="s">
        <v>3</v>
      </c>
      <c r="Z31" s="52" t="s">
        <v>4</v>
      </c>
      <c r="AA31" s="69"/>
      <c r="AB31" s="81">
        <f t="shared" si="7"/>
        <v>21</v>
      </c>
      <c r="AC31" s="70"/>
      <c r="AD31" s="82">
        <f t="shared" si="8"/>
        <v>10</v>
      </c>
      <c r="AE31" s="82">
        <f t="shared" si="3"/>
        <v>0</v>
      </c>
      <c r="AF31" s="83">
        <f t="shared" si="9"/>
        <v>21</v>
      </c>
      <c r="AG31" s="71"/>
    </row>
    <row r="32" spans="1:33" s="39" customFormat="1" ht="12.75">
      <c r="A32" s="50">
        <v>23</v>
      </c>
      <c r="B32" s="51"/>
      <c r="C32" s="50" t="s">
        <v>55</v>
      </c>
      <c r="D32" s="50">
        <v>1</v>
      </c>
      <c r="E32" s="50" t="s">
        <v>60</v>
      </c>
      <c r="F32" s="50"/>
      <c r="G32" s="51" t="s">
        <v>26</v>
      </c>
      <c r="H32" s="50"/>
      <c r="I32" s="60">
        <v>0.6590277777777778</v>
      </c>
      <c r="J32" s="80">
        <v>0.6833333333333332</v>
      </c>
      <c r="K32" s="75">
        <v>31</v>
      </c>
      <c r="L32" s="51" t="s">
        <v>4</v>
      </c>
      <c r="M32" s="75">
        <v>5</v>
      </c>
      <c r="N32" s="52" t="s">
        <v>2</v>
      </c>
      <c r="O32" s="51" t="s">
        <v>3</v>
      </c>
      <c r="P32" s="52" t="s">
        <v>3</v>
      </c>
      <c r="Q32" s="52" t="s">
        <v>2</v>
      </c>
      <c r="R32" s="52" t="s">
        <v>2</v>
      </c>
      <c r="S32" s="52" t="s">
        <v>2</v>
      </c>
      <c r="T32" s="52" t="s">
        <v>2</v>
      </c>
      <c r="U32" s="52" t="s">
        <v>4</v>
      </c>
      <c r="V32" s="52" t="s">
        <v>4</v>
      </c>
      <c r="W32" s="52" t="s">
        <v>4</v>
      </c>
      <c r="X32" s="52" t="s">
        <v>2</v>
      </c>
      <c r="Y32" s="52" t="s">
        <v>3</v>
      </c>
      <c r="Z32" s="52" t="s">
        <v>4</v>
      </c>
      <c r="AA32" s="69"/>
      <c r="AB32" s="81">
        <f t="shared" si="7"/>
        <v>36</v>
      </c>
      <c r="AC32" s="70"/>
      <c r="AD32" s="82">
        <f t="shared" si="8"/>
        <v>13</v>
      </c>
      <c r="AE32" s="82">
        <f t="shared" si="3"/>
        <v>60</v>
      </c>
      <c r="AF32" s="83">
        <f t="shared" si="9"/>
        <v>96</v>
      </c>
      <c r="AG32" s="71"/>
    </row>
    <row r="33" spans="1:33" s="39" customFormat="1" ht="12.75">
      <c r="A33" s="50">
        <v>24</v>
      </c>
      <c r="B33" s="51"/>
      <c r="C33" s="50" t="s">
        <v>56</v>
      </c>
      <c r="D33" s="50">
        <v>1</v>
      </c>
      <c r="E33" s="50" t="s">
        <v>60</v>
      </c>
      <c r="F33" s="50"/>
      <c r="G33" s="51" t="s">
        <v>26</v>
      </c>
      <c r="H33" s="50"/>
      <c r="I33" s="60">
        <v>0.6618055555555555</v>
      </c>
      <c r="J33" s="80">
        <v>0.6895833333333333</v>
      </c>
      <c r="K33" s="75">
        <v>34</v>
      </c>
      <c r="L33" s="51" t="s">
        <v>4</v>
      </c>
      <c r="M33" s="75"/>
      <c r="N33" s="52"/>
      <c r="O33" s="51" t="s">
        <v>4</v>
      </c>
      <c r="P33" s="52" t="s">
        <v>2</v>
      </c>
      <c r="Q33" s="52" t="s">
        <v>2</v>
      </c>
      <c r="R33" s="52" t="s">
        <v>2</v>
      </c>
      <c r="S33" s="52" t="s">
        <v>2</v>
      </c>
      <c r="T33" s="52" t="s">
        <v>2</v>
      </c>
      <c r="U33" s="52" t="s">
        <v>3</v>
      </c>
      <c r="V33" s="52" t="s">
        <v>4</v>
      </c>
      <c r="W33" s="52" t="s">
        <v>4</v>
      </c>
      <c r="X33" s="52" t="s">
        <v>2</v>
      </c>
      <c r="Y33" s="52" t="s">
        <v>3</v>
      </c>
      <c r="Z33" s="52" t="s">
        <v>3</v>
      </c>
      <c r="AA33" s="69"/>
      <c r="AB33" s="81">
        <f aca="true" t="shared" si="10" ref="AB33:AB40">K33+M33</f>
        <v>34</v>
      </c>
      <c r="AC33" s="70"/>
      <c r="AD33" s="82">
        <f aca="true" t="shared" si="11" ref="AD33:AD40">IF($L$7=L33,1,0)+IF($N$7=N33,1,0)+IF($O$7=O33,1,0)+IF($P$7=P33,1,0)+IF($Q$7=Q33,1,0)+IF($R$7=R33,1,0)+IF($S$7=S33,1,0)+IF($T$7=T33,1,0)+IF($U$7=U33,1,0)+IF($V$7=V33,1,0)+IF($W$7=W33,1,0)+IF($X$7=X33,1,0)+IF($Y$7=Y33,1,0)+IF($Z$7=Z33,1,0)+AG33</f>
        <v>8</v>
      </c>
      <c r="AE33" s="82">
        <f t="shared" si="3"/>
        <v>120</v>
      </c>
      <c r="AF33" s="83">
        <f aca="true" t="shared" si="12" ref="AF33:AF40">AB33+AE33</f>
        <v>154</v>
      </c>
      <c r="AG33" s="71"/>
    </row>
    <row r="34" spans="1:33" s="39" customFormat="1" ht="12.75">
      <c r="A34" s="50">
        <v>25</v>
      </c>
      <c r="B34" s="51"/>
      <c r="C34" s="50" t="s">
        <v>57</v>
      </c>
      <c r="D34" s="50">
        <v>1</v>
      </c>
      <c r="E34" s="50" t="s">
        <v>60</v>
      </c>
      <c r="F34" s="50"/>
      <c r="G34" s="51" t="s">
        <v>26</v>
      </c>
      <c r="H34" s="50"/>
      <c r="I34" s="60">
        <v>0.6604166666666667</v>
      </c>
      <c r="J34" s="80">
        <v>0.686111111111111</v>
      </c>
      <c r="K34" s="75">
        <v>34</v>
      </c>
      <c r="L34" s="51" t="s">
        <v>3</v>
      </c>
      <c r="M34" s="75"/>
      <c r="N34" s="52"/>
      <c r="O34" s="51"/>
      <c r="P34" s="52" t="s">
        <v>2</v>
      </c>
      <c r="Q34" s="52" t="s">
        <v>2</v>
      </c>
      <c r="R34" s="52" t="s">
        <v>2</v>
      </c>
      <c r="S34" s="52" t="s">
        <v>2</v>
      </c>
      <c r="T34" s="52" t="s">
        <v>3</v>
      </c>
      <c r="U34" s="52" t="s">
        <v>2</v>
      </c>
      <c r="V34" s="52" t="s">
        <v>4</v>
      </c>
      <c r="W34" s="52" t="s">
        <v>4</v>
      </c>
      <c r="X34" s="52" t="s">
        <v>2</v>
      </c>
      <c r="Y34" s="52" t="s">
        <v>3</v>
      </c>
      <c r="Z34" s="52" t="s">
        <v>4</v>
      </c>
      <c r="AA34" s="69"/>
      <c r="AB34" s="81">
        <f t="shared" si="10"/>
        <v>34</v>
      </c>
      <c r="AC34" s="70"/>
      <c r="AD34" s="82">
        <f t="shared" si="11"/>
        <v>9</v>
      </c>
      <c r="AE34" s="82">
        <f t="shared" si="3"/>
        <v>60</v>
      </c>
      <c r="AF34" s="83">
        <f t="shared" si="12"/>
        <v>94</v>
      </c>
      <c r="AG34" s="71"/>
    </row>
    <row r="35" spans="1:33" s="39" customFormat="1" ht="12.75">
      <c r="A35" s="50">
        <v>26</v>
      </c>
      <c r="B35" s="51"/>
      <c r="C35" s="50" t="s">
        <v>58</v>
      </c>
      <c r="D35" s="50">
        <v>1</v>
      </c>
      <c r="E35" s="50" t="s">
        <v>60</v>
      </c>
      <c r="F35" s="50"/>
      <c r="G35" s="51" t="s">
        <v>26</v>
      </c>
      <c r="H35" s="50"/>
      <c r="I35" s="60">
        <v>0.6611111111111111</v>
      </c>
      <c r="J35" s="80">
        <v>0.6847222222222222</v>
      </c>
      <c r="K35" s="75">
        <v>17</v>
      </c>
      <c r="L35" s="51" t="s">
        <v>4</v>
      </c>
      <c r="M35" s="75">
        <v>3</v>
      </c>
      <c r="N35" s="52" t="s">
        <v>2</v>
      </c>
      <c r="O35" s="51" t="s">
        <v>4</v>
      </c>
      <c r="P35" s="52" t="s">
        <v>2</v>
      </c>
      <c r="Q35" s="52" t="s">
        <v>2</v>
      </c>
      <c r="R35" s="52" t="s">
        <v>2</v>
      </c>
      <c r="S35" s="52" t="s">
        <v>2</v>
      </c>
      <c r="T35" s="52" t="s">
        <v>2</v>
      </c>
      <c r="U35" s="52" t="s">
        <v>3</v>
      </c>
      <c r="V35" s="52" t="s">
        <v>4</v>
      </c>
      <c r="W35" s="52" t="s">
        <v>4</v>
      </c>
      <c r="X35" s="52" t="s">
        <v>2</v>
      </c>
      <c r="Y35" s="52" t="s">
        <v>3</v>
      </c>
      <c r="Z35" s="52" t="s">
        <v>4</v>
      </c>
      <c r="AA35" s="69"/>
      <c r="AB35" s="81">
        <f t="shared" si="10"/>
        <v>20</v>
      </c>
      <c r="AC35" s="70"/>
      <c r="AD35" s="82">
        <f t="shared" si="11"/>
        <v>10</v>
      </c>
      <c r="AE35" s="82">
        <f t="shared" si="3"/>
        <v>60</v>
      </c>
      <c r="AF35" s="83">
        <f t="shared" si="12"/>
        <v>80</v>
      </c>
      <c r="AG35" s="71"/>
    </row>
    <row r="36" spans="1:33" s="39" customFormat="1" ht="12.75">
      <c r="A36" s="50">
        <v>27</v>
      </c>
      <c r="B36" s="51"/>
      <c r="C36" s="50" t="s">
        <v>59</v>
      </c>
      <c r="D36" s="50">
        <v>1</v>
      </c>
      <c r="E36" s="50" t="s">
        <v>60</v>
      </c>
      <c r="F36" s="50"/>
      <c r="G36" s="51" t="s">
        <v>26</v>
      </c>
      <c r="H36" s="50"/>
      <c r="I36" s="60">
        <v>0.6590277777777778</v>
      </c>
      <c r="J36" s="80">
        <v>0.6840277777777778</v>
      </c>
      <c r="K36" s="75">
        <v>15</v>
      </c>
      <c r="L36" s="51" t="s">
        <v>4</v>
      </c>
      <c r="M36" s="75">
        <v>9</v>
      </c>
      <c r="N36" s="52" t="s">
        <v>2</v>
      </c>
      <c r="O36" s="51" t="s">
        <v>3</v>
      </c>
      <c r="P36" s="52" t="s">
        <v>3</v>
      </c>
      <c r="Q36" s="52" t="s">
        <v>2</v>
      </c>
      <c r="R36" s="52" t="s">
        <v>2</v>
      </c>
      <c r="S36" s="52" t="s">
        <v>2</v>
      </c>
      <c r="T36" s="52" t="s">
        <v>2</v>
      </c>
      <c r="U36" s="52" t="s">
        <v>4</v>
      </c>
      <c r="V36" s="52" t="s">
        <v>4</v>
      </c>
      <c r="W36" s="52" t="s">
        <v>4</v>
      </c>
      <c r="X36" s="52" t="s">
        <v>2</v>
      </c>
      <c r="Y36" s="52" t="s">
        <v>3</v>
      </c>
      <c r="Z36" s="52" t="s">
        <v>4</v>
      </c>
      <c r="AA36" s="69"/>
      <c r="AB36" s="81">
        <f t="shared" si="10"/>
        <v>24</v>
      </c>
      <c r="AC36" s="70"/>
      <c r="AD36" s="82">
        <f t="shared" si="11"/>
        <v>13</v>
      </c>
      <c r="AE36" s="82">
        <f t="shared" si="3"/>
        <v>60</v>
      </c>
      <c r="AF36" s="83">
        <f t="shared" si="12"/>
        <v>84</v>
      </c>
      <c r="AG36" s="71"/>
    </row>
    <row r="37" spans="1:33" s="39" customFormat="1" ht="12.75">
      <c r="A37" s="50">
        <v>28</v>
      </c>
      <c r="B37" s="51"/>
      <c r="C37" s="50" t="s">
        <v>61</v>
      </c>
      <c r="D37" s="50">
        <v>1</v>
      </c>
      <c r="E37" s="50" t="s">
        <v>62</v>
      </c>
      <c r="F37" s="50"/>
      <c r="G37" s="51" t="s">
        <v>26</v>
      </c>
      <c r="H37" s="50"/>
      <c r="I37" s="60"/>
      <c r="J37" s="50"/>
      <c r="K37" s="75"/>
      <c r="L37" s="51"/>
      <c r="M37" s="75"/>
      <c r="N37" s="52"/>
      <c r="O37" s="51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69"/>
      <c r="AB37" s="81">
        <f t="shared" si="10"/>
        <v>0</v>
      </c>
      <c r="AC37" s="70"/>
      <c r="AD37" s="82">
        <f t="shared" si="11"/>
        <v>0</v>
      </c>
      <c r="AE37" s="82">
        <f t="shared" si="3"/>
        <v>120</v>
      </c>
      <c r="AF37" s="83">
        <f t="shared" si="12"/>
        <v>120</v>
      </c>
      <c r="AG37" s="71"/>
    </row>
    <row r="38" spans="1:33" s="39" customFormat="1" ht="12.75">
      <c r="A38" s="50">
        <v>29</v>
      </c>
      <c r="B38" s="51"/>
      <c r="C38" s="50" t="s">
        <v>63</v>
      </c>
      <c r="D38" s="50">
        <v>1</v>
      </c>
      <c r="E38" s="50" t="s">
        <v>46</v>
      </c>
      <c r="F38" s="50"/>
      <c r="G38" s="51" t="s">
        <v>26</v>
      </c>
      <c r="H38" s="50"/>
      <c r="I38" s="60">
        <v>0.6576388888888889</v>
      </c>
      <c r="J38" s="80">
        <v>0.6854166666666667</v>
      </c>
      <c r="K38" s="75">
        <v>54</v>
      </c>
      <c r="L38" s="51" t="s">
        <v>4</v>
      </c>
      <c r="M38" s="75">
        <v>8</v>
      </c>
      <c r="N38" s="52" t="s">
        <v>2</v>
      </c>
      <c r="O38" s="51" t="s">
        <v>3</v>
      </c>
      <c r="P38" s="52" t="s">
        <v>3</v>
      </c>
      <c r="Q38" s="52" t="s">
        <v>2</v>
      </c>
      <c r="R38" s="52" t="s">
        <v>2</v>
      </c>
      <c r="S38" s="52" t="s">
        <v>2</v>
      </c>
      <c r="T38" s="52" t="s">
        <v>3</v>
      </c>
      <c r="U38" s="52" t="s">
        <v>4</v>
      </c>
      <c r="V38" s="52" t="s">
        <v>4</v>
      </c>
      <c r="W38" s="52" t="s">
        <v>4</v>
      </c>
      <c r="X38" s="52" t="s">
        <v>4</v>
      </c>
      <c r="Y38" s="52" t="s">
        <v>3</v>
      </c>
      <c r="Z38" s="52" t="s">
        <v>4</v>
      </c>
      <c r="AA38" s="69"/>
      <c r="AB38" s="81">
        <f t="shared" si="10"/>
        <v>62</v>
      </c>
      <c r="AC38" s="70"/>
      <c r="AD38" s="82">
        <f t="shared" si="11"/>
        <v>11</v>
      </c>
      <c r="AE38" s="82">
        <f aca="true" t="shared" si="13" ref="AE38:AE83">IF($L$7=$L38,0,60)+IF($N$7=$N38,0,60)</f>
        <v>60</v>
      </c>
      <c r="AF38" s="83">
        <f t="shared" si="12"/>
        <v>122</v>
      </c>
      <c r="AG38" s="71"/>
    </row>
    <row r="39" spans="1:33" s="39" customFormat="1" ht="12.75">
      <c r="A39" s="50">
        <v>30</v>
      </c>
      <c r="B39" s="51"/>
      <c r="C39" s="50" t="s">
        <v>64</v>
      </c>
      <c r="D39" s="50">
        <v>1</v>
      </c>
      <c r="E39" s="50" t="s">
        <v>65</v>
      </c>
      <c r="F39" s="50"/>
      <c r="G39" s="51" t="s">
        <v>26</v>
      </c>
      <c r="H39" s="50"/>
      <c r="I39" s="60">
        <v>0.6625</v>
      </c>
      <c r="J39" s="80">
        <v>0.6805555555555555</v>
      </c>
      <c r="K39" s="75">
        <v>15</v>
      </c>
      <c r="L39" s="51" t="s">
        <v>3</v>
      </c>
      <c r="M39" s="75">
        <v>5</v>
      </c>
      <c r="N39" s="52" t="s">
        <v>2</v>
      </c>
      <c r="O39" s="51" t="s">
        <v>3</v>
      </c>
      <c r="P39" s="52" t="s">
        <v>3</v>
      </c>
      <c r="Q39" s="52" t="s">
        <v>2</v>
      </c>
      <c r="R39" s="52" t="s">
        <v>2</v>
      </c>
      <c r="S39" s="52" t="s">
        <v>2</v>
      </c>
      <c r="T39" s="52" t="s">
        <v>2</v>
      </c>
      <c r="U39" s="52" t="s">
        <v>2</v>
      </c>
      <c r="V39" s="52" t="s">
        <v>4</v>
      </c>
      <c r="W39" s="52" t="s">
        <v>4</v>
      </c>
      <c r="X39" s="52" t="s">
        <v>2</v>
      </c>
      <c r="Y39" s="52" t="s">
        <v>3</v>
      </c>
      <c r="Z39" s="52" t="s">
        <v>3</v>
      </c>
      <c r="AA39" s="69"/>
      <c r="AB39" s="81">
        <f t="shared" si="10"/>
        <v>20</v>
      </c>
      <c r="AC39" s="70"/>
      <c r="AD39" s="82">
        <f t="shared" si="11"/>
        <v>12</v>
      </c>
      <c r="AE39" s="82">
        <f t="shared" si="13"/>
        <v>0</v>
      </c>
      <c r="AF39" s="83">
        <f t="shared" si="12"/>
        <v>20</v>
      </c>
      <c r="AG39" s="71"/>
    </row>
    <row r="40" spans="1:33" s="39" customFormat="1" ht="12.75">
      <c r="A40" s="50">
        <v>31</v>
      </c>
      <c r="B40" s="51"/>
      <c r="C40" s="50" t="s">
        <v>66</v>
      </c>
      <c r="D40" s="50">
        <v>1</v>
      </c>
      <c r="E40" s="50" t="s">
        <v>67</v>
      </c>
      <c r="F40" s="50"/>
      <c r="G40" s="51" t="s">
        <v>26</v>
      </c>
      <c r="H40" s="50"/>
      <c r="I40" s="60">
        <v>0.6625</v>
      </c>
      <c r="J40" s="80">
        <v>0.6868055555555556</v>
      </c>
      <c r="K40" s="75">
        <v>25</v>
      </c>
      <c r="L40" s="51" t="s">
        <v>2</v>
      </c>
      <c r="M40" s="75">
        <v>7</v>
      </c>
      <c r="N40" s="52" t="s">
        <v>2</v>
      </c>
      <c r="O40" s="51" t="s">
        <v>3</v>
      </c>
      <c r="P40" s="52" t="s">
        <v>3</v>
      </c>
      <c r="Q40" s="52" t="s">
        <v>2</v>
      </c>
      <c r="R40" s="52" t="s">
        <v>2</v>
      </c>
      <c r="S40" s="52" t="s">
        <v>3</v>
      </c>
      <c r="T40" s="52" t="s">
        <v>3</v>
      </c>
      <c r="U40" s="52" t="s">
        <v>3</v>
      </c>
      <c r="V40" s="52" t="s">
        <v>2</v>
      </c>
      <c r="W40" s="52" t="s">
        <v>2</v>
      </c>
      <c r="X40" s="52" t="s">
        <v>4</v>
      </c>
      <c r="Y40" s="52" t="s">
        <v>3</v>
      </c>
      <c r="Z40" s="52" t="s">
        <v>3</v>
      </c>
      <c r="AA40" s="69"/>
      <c r="AB40" s="81">
        <f t="shared" si="10"/>
        <v>32</v>
      </c>
      <c r="AC40" s="70"/>
      <c r="AD40" s="82">
        <f t="shared" si="11"/>
        <v>6</v>
      </c>
      <c r="AE40" s="82">
        <f>IF($L$7=$L40,0,60)+IF($N$7=$N40,0,60)</f>
        <v>60</v>
      </c>
      <c r="AF40" s="83">
        <f t="shared" si="12"/>
        <v>92</v>
      </c>
      <c r="AG40" s="71"/>
    </row>
    <row r="41" spans="1:33" s="39" customFormat="1" ht="12.75">
      <c r="A41" s="50">
        <v>32</v>
      </c>
      <c r="B41" s="51"/>
      <c r="C41" s="50" t="s">
        <v>68</v>
      </c>
      <c r="D41" s="50">
        <v>1</v>
      </c>
      <c r="E41" s="50" t="s">
        <v>67</v>
      </c>
      <c r="F41" s="50"/>
      <c r="G41" s="51" t="s">
        <v>26</v>
      </c>
      <c r="H41" s="50"/>
      <c r="I41" s="60">
        <v>0.6625</v>
      </c>
      <c r="J41" s="80">
        <v>0.6868055555555556</v>
      </c>
      <c r="K41" s="75">
        <v>25</v>
      </c>
      <c r="L41" s="51" t="s">
        <v>2</v>
      </c>
      <c r="M41" s="75">
        <v>7</v>
      </c>
      <c r="N41" s="52" t="s">
        <v>2</v>
      </c>
      <c r="O41" s="51" t="s">
        <v>3</v>
      </c>
      <c r="P41" s="52" t="s">
        <v>3</v>
      </c>
      <c r="Q41" s="52" t="s">
        <v>2</v>
      </c>
      <c r="R41" s="52" t="s">
        <v>2</v>
      </c>
      <c r="S41" s="52" t="s">
        <v>3</v>
      </c>
      <c r="T41" s="52" t="s">
        <v>2</v>
      </c>
      <c r="U41" s="52" t="s">
        <v>3</v>
      </c>
      <c r="V41" s="52" t="s">
        <v>2</v>
      </c>
      <c r="W41" s="52" t="s">
        <v>2</v>
      </c>
      <c r="X41" s="52" t="s">
        <v>4</v>
      </c>
      <c r="Y41" s="52" t="s">
        <v>3</v>
      </c>
      <c r="Z41" s="52" t="s">
        <v>3</v>
      </c>
      <c r="AA41" s="69"/>
      <c r="AB41" s="81">
        <f aca="true" t="shared" si="14" ref="AB41:AB50">K41+M41</f>
        <v>32</v>
      </c>
      <c r="AC41" s="70"/>
      <c r="AD41" s="82">
        <f aca="true" t="shared" si="15" ref="AD41:AD50">IF($L$7=L41,1,0)+IF($N$7=N41,1,0)+IF($O$7=O41,1,0)+IF($P$7=P41,1,0)+IF($Q$7=Q41,1,0)+IF($R$7=R41,1,0)+IF($S$7=S41,1,0)+IF($T$7=T41,1,0)+IF($U$7=U41,1,0)+IF($V$7=V41,1,0)+IF($W$7=W41,1,0)+IF($X$7=X41,1,0)+IF($Y$7=Y41,1,0)+IF($Z$7=Z41,1,0)+AG41</f>
        <v>7</v>
      </c>
      <c r="AE41" s="82">
        <f t="shared" si="13"/>
        <v>60</v>
      </c>
      <c r="AF41" s="83">
        <f aca="true" t="shared" si="16" ref="AF41:AF50">AB41+AE41</f>
        <v>92</v>
      </c>
      <c r="AG41" s="71"/>
    </row>
    <row r="42" spans="1:33" s="39" customFormat="1" ht="12.75">
      <c r="A42" s="50">
        <v>33</v>
      </c>
      <c r="B42" s="51"/>
      <c r="C42" s="50" t="s">
        <v>69</v>
      </c>
      <c r="D42" s="50">
        <v>1</v>
      </c>
      <c r="E42" s="50" t="s">
        <v>70</v>
      </c>
      <c r="F42" s="50"/>
      <c r="G42" s="51" t="s">
        <v>26</v>
      </c>
      <c r="H42" s="50"/>
      <c r="I42" s="60">
        <v>0.6645833333333333</v>
      </c>
      <c r="J42" s="80">
        <v>0.6895833333333333</v>
      </c>
      <c r="K42" s="75">
        <v>7</v>
      </c>
      <c r="L42" s="51" t="s">
        <v>4</v>
      </c>
      <c r="M42" s="75">
        <v>6</v>
      </c>
      <c r="N42" s="52" t="s">
        <v>2</v>
      </c>
      <c r="O42" s="51" t="s">
        <v>4</v>
      </c>
      <c r="P42" s="52" t="s">
        <v>3</v>
      </c>
      <c r="Q42" s="52" t="s">
        <v>2</v>
      </c>
      <c r="R42" s="52" t="s">
        <v>2</v>
      </c>
      <c r="S42" s="52" t="s">
        <v>2</v>
      </c>
      <c r="T42" s="52" t="s">
        <v>2</v>
      </c>
      <c r="U42" s="52" t="s">
        <v>4</v>
      </c>
      <c r="V42" s="52" t="s">
        <v>4</v>
      </c>
      <c r="W42" s="52" t="s">
        <v>4</v>
      </c>
      <c r="X42" s="52" t="s">
        <v>2</v>
      </c>
      <c r="Y42" s="52" t="s">
        <v>3</v>
      </c>
      <c r="Z42" s="52" t="s">
        <v>4</v>
      </c>
      <c r="AA42" s="69"/>
      <c r="AB42" s="81">
        <f t="shared" si="14"/>
        <v>13</v>
      </c>
      <c r="AC42" s="70"/>
      <c r="AD42" s="82">
        <f t="shared" si="15"/>
        <v>12</v>
      </c>
      <c r="AE42" s="82">
        <f t="shared" si="13"/>
        <v>60</v>
      </c>
      <c r="AF42" s="83">
        <f t="shared" si="16"/>
        <v>73</v>
      </c>
      <c r="AG42" s="71"/>
    </row>
    <row r="43" spans="1:33" s="39" customFormat="1" ht="12.75">
      <c r="A43" s="50">
        <v>34</v>
      </c>
      <c r="B43" s="51"/>
      <c r="C43" s="50" t="s">
        <v>71</v>
      </c>
      <c r="D43" s="50">
        <v>1</v>
      </c>
      <c r="E43" s="50" t="s">
        <v>37</v>
      </c>
      <c r="F43" s="50"/>
      <c r="G43" s="51" t="s">
        <v>26</v>
      </c>
      <c r="H43" s="50"/>
      <c r="I43" s="60">
        <v>0.6631944444444444</v>
      </c>
      <c r="J43" s="80">
        <v>0.6875</v>
      </c>
      <c r="K43" s="75">
        <v>10</v>
      </c>
      <c r="L43" s="51" t="s">
        <v>4</v>
      </c>
      <c r="M43" s="75">
        <v>5</v>
      </c>
      <c r="N43" s="52" t="s">
        <v>2</v>
      </c>
      <c r="O43" s="51" t="s">
        <v>2</v>
      </c>
      <c r="P43" s="52" t="s">
        <v>3</v>
      </c>
      <c r="Q43" s="52" t="s">
        <v>3</v>
      </c>
      <c r="R43" s="52" t="s">
        <v>2</v>
      </c>
      <c r="S43" s="52" t="s">
        <v>3</v>
      </c>
      <c r="T43" s="52" t="s">
        <v>2</v>
      </c>
      <c r="U43" s="52" t="s">
        <v>4</v>
      </c>
      <c r="V43" s="52" t="s">
        <v>3</v>
      </c>
      <c r="W43" s="52" t="s">
        <v>4</v>
      </c>
      <c r="X43" s="52" t="s">
        <v>2</v>
      </c>
      <c r="Y43" s="52" t="s">
        <v>3</v>
      </c>
      <c r="Z43" s="52" t="s">
        <v>4</v>
      </c>
      <c r="AA43" s="69"/>
      <c r="AB43" s="81">
        <f t="shared" si="14"/>
        <v>15</v>
      </c>
      <c r="AC43" s="70"/>
      <c r="AD43" s="82">
        <f t="shared" si="15"/>
        <v>9</v>
      </c>
      <c r="AE43" s="82">
        <f t="shared" si="13"/>
        <v>60</v>
      </c>
      <c r="AF43" s="83">
        <f t="shared" si="16"/>
        <v>75</v>
      </c>
      <c r="AG43" s="71"/>
    </row>
    <row r="44" spans="1:33" s="39" customFormat="1" ht="12.75">
      <c r="A44" s="50">
        <v>35</v>
      </c>
      <c r="B44" s="51"/>
      <c r="C44" s="50" t="s">
        <v>72</v>
      </c>
      <c r="D44" s="50">
        <v>1</v>
      </c>
      <c r="E44" s="50" t="s">
        <v>37</v>
      </c>
      <c r="F44" s="50"/>
      <c r="G44" s="51" t="s">
        <v>26</v>
      </c>
      <c r="H44" s="50"/>
      <c r="I44" s="60">
        <v>0.6645833333333333</v>
      </c>
      <c r="J44" s="80">
        <v>0.675</v>
      </c>
      <c r="K44" s="75">
        <v>3</v>
      </c>
      <c r="L44" s="51" t="s">
        <v>4</v>
      </c>
      <c r="M44" s="75">
        <v>11</v>
      </c>
      <c r="N44" s="52" t="s">
        <v>2</v>
      </c>
      <c r="O44" s="51" t="s">
        <v>4</v>
      </c>
      <c r="P44" s="52" t="s">
        <v>3</v>
      </c>
      <c r="Q44" s="52" t="s">
        <v>3</v>
      </c>
      <c r="R44" s="52" t="s">
        <v>2</v>
      </c>
      <c r="S44" s="52" t="s">
        <v>3</v>
      </c>
      <c r="T44" s="52" t="s">
        <v>2</v>
      </c>
      <c r="U44" s="52" t="s">
        <v>3</v>
      </c>
      <c r="V44" s="52" t="s">
        <v>4</v>
      </c>
      <c r="W44" s="52" t="s">
        <v>4</v>
      </c>
      <c r="X44" s="52" t="s">
        <v>2</v>
      </c>
      <c r="Y44" s="52" t="s">
        <v>3</v>
      </c>
      <c r="Z44" s="52" t="s">
        <v>4</v>
      </c>
      <c r="AA44" s="69"/>
      <c r="AB44" s="81">
        <f t="shared" si="14"/>
        <v>14</v>
      </c>
      <c r="AC44" s="70"/>
      <c r="AD44" s="82">
        <f t="shared" si="15"/>
        <v>9</v>
      </c>
      <c r="AE44" s="82">
        <f t="shared" si="13"/>
        <v>60</v>
      </c>
      <c r="AF44" s="83">
        <f t="shared" si="16"/>
        <v>74</v>
      </c>
      <c r="AG44" s="71"/>
    </row>
    <row r="45" spans="1:33" s="39" customFormat="1" ht="12.75">
      <c r="A45" s="50">
        <v>36</v>
      </c>
      <c r="B45" s="51"/>
      <c r="C45" s="50" t="s">
        <v>73</v>
      </c>
      <c r="D45" s="50">
        <v>1</v>
      </c>
      <c r="E45" s="50" t="s">
        <v>37</v>
      </c>
      <c r="F45" s="50"/>
      <c r="G45" s="51" t="s">
        <v>26</v>
      </c>
      <c r="H45" s="50"/>
      <c r="I45" s="60">
        <v>0.6631944444444444</v>
      </c>
      <c r="J45" s="80">
        <v>0.6875</v>
      </c>
      <c r="K45" s="75">
        <v>5</v>
      </c>
      <c r="L45" s="51" t="s">
        <v>4</v>
      </c>
      <c r="M45" s="75">
        <v>5</v>
      </c>
      <c r="N45" s="52" t="s">
        <v>2</v>
      </c>
      <c r="O45" s="51" t="s">
        <v>4</v>
      </c>
      <c r="P45" s="52" t="s">
        <v>3</v>
      </c>
      <c r="Q45" s="52" t="s">
        <v>3</v>
      </c>
      <c r="R45" s="52" t="s">
        <v>2</v>
      </c>
      <c r="S45" s="52" t="s">
        <v>2</v>
      </c>
      <c r="T45" s="52" t="s">
        <v>2</v>
      </c>
      <c r="U45" s="52" t="s">
        <v>2</v>
      </c>
      <c r="V45" s="52" t="s">
        <v>3</v>
      </c>
      <c r="W45" s="52" t="s">
        <v>4</v>
      </c>
      <c r="X45" s="52" t="s">
        <v>2</v>
      </c>
      <c r="Y45" s="52" t="s">
        <v>3</v>
      </c>
      <c r="Z45" s="52" t="s">
        <v>4</v>
      </c>
      <c r="AA45" s="69"/>
      <c r="AB45" s="81">
        <f t="shared" si="14"/>
        <v>10</v>
      </c>
      <c r="AC45" s="70"/>
      <c r="AD45" s="82">
        <f t="shared" si="15"/>
        <v>9</v>
      </c>
      <c r="AE45" s="82">
        <f t="shared" si="13"/>
        <v>60</v>
      </c>
      <c r="AF45" s="83">
        <f t="shared" si="16"/>
        <v>70</v>
      </c>
      <c r="AG45" s="71"/>
    </row>
    <row r="46" spans="1:33" s="39" customFormat="1" ht="12.75">
      <c r="A46" s="50">
        <v>37</v>
      </c>
      <c r="B46" s="51"/>
      <c r="C46" s="50" t="s">
        <v>75</v>
      </c>
      <c r="D46" s="50">
        <v>1</v>
      </c>
      <c r="E46" s="50" t="s">
        <v>74</v>
      </c>
      <c r="F46" s="50"/>
      <c r="G46" s="51" t="s">
        <v>26</v>
      </c>
      <c r="H46" s="50"/>
      <c r="I46" s="60">
        <v>0.71875</v>
      </c>
      <c r="J46" s="80">
        <v>0.7472222222222222</v>
      </c>
      <c r="K46" s="75"/>
      <c r="L46" s="51"/>
      <c r="M46" s="75"/>
      <c r="N46" s="52"/>
      <c r="O46" s="51" t="s">
        <v>4</v>
      </c>
      <c r="P46" s="52" t="s">
        <v>3</v>
      </c>
      <c r="Q46" s="52" t="s">
        <v>2</v>
      </c>
      <c r="R46" s="52" t="s">
        <v>2</v>
      </c>
      <c r="S46" s="52" t="s">
        <v>2</v>
      </c>
      <c r="T46" s="52" t="s">
        <v>2</v>
      </c>
      <c r="U46" s="52" t="s">
        <v>4</v>
      </c>
      <c r="V46" s="52" t="s">
        <v>4</v>
      </c>
      <c r="W46" s="52" t="s">
        <v>4</v>
      </c>
      <c r="X46" s="52" t="s">
        <v>2</v>
      </c>
      <c r="Y46" s="52" t="s">
        <v>3</v>
      </c>
      <c r="Z46" s="52" t="s">
        <v>4</v>
      </c>
      <c r="AA46" s="69"/>
      <c r="AB46" s="81">
        <f t="shared" si="14"/>
        <v>0</v>
      </c>
      <c r="AC46" s="70"/>
      <c r="AD46" s="82">
        <f t="shared" si="15"/>
        <v>11</v>
      </c>
      <c r="AE46" s="82">
        <f t="shared" si="13"/>
        <v>120</v>
      </c>
      <c r="AF46" s="83">
        <f t="shared" si="16"/>
        <v>120</v>
      </c>
      <c r="AG46" s="71"/>
    </row>
    <row r="47" spans="1:33" s="39" customFormat="1" ht="12.75">
      <c r="A47" s="50">
        <v>38</v>
      </c>
      <c r="B47" s="51"/>
      <c r="C47" s="50" t="s">
        <v>76</v>
      </c>
      <c r="D47" s="50">
        <v>1</v>
      </c>
      <c r="E47" s="50" t="s">
        <v>70</v>
      </c>
      <c r="F47" s="50"/>
      <c r="G47" s="51" t="s">
        <v>26</v>
      </c>
      <c r="H47" s="50"/>
      <c r="I47" s="60">
        <v>0.6666666666666666</v>
      </c>
      <c r="J47" s="80">
        <v>0.675</v>
      </c>
      <c r="K47" s="75">
        <v>49</v>
      </c>
      <c r="L47" s="51" t="s">
        <v>4</v>
      </c>
      <c r="M47" s="75">
        <v>9</v>
      </c>
      <c r="N47" s="52" t="s">
        <v>2</v>
      </c>
      <c r="O47" s="51" t="s">
        <v>4</v>
      </c>
      <c r="P47" s="52" t="s">
        <v>3</v>
      </c>
      <c r="Q47" s="52" t="s">
        <v>2</v>
      </c>
      <c r="R47" s="52" t="s">
        <v>2</v>
      </c>
      <c r="S47" s="52" t="s">
        <v>2</v>
      </c>
      <c r="T47" s="52" t="s">
        <v>2</v>
      </c>
      <c r="U47" s="52" t="s">
        <v>3</v>
      </c>
      <c r="V47" s="52" t="s">
        <v>4</v>
      </c>
      <c r="W47" s="52" t="s">
        <v>4</v>
      </c>
      <c r="X47" s="52" t="s">
        <v>2</v>
      </c>
      <c r="Y47" s="52" t="s">
        <v>3</v>
      </c>
      <c r="Z47" s="52" t="s">
        <v>4</v>
      </c>
      <c r="AA47" s="69"/>
      <c r="AB47" s="81">
        <f t="shared" si="14"/>
        <v>58</v>
      </c>
      <c r="AC47" s="70"/>
      <c r="AD47" s="82">
        <f t="shared" si="15"/>
        <v>11</v>
      </c>
      <c r="AE47" s="82">
        <f t="shared" si="13"/>
        <v>60</v>
      </c>
      <c r="AF47" s="83">
        <f t="shared" si="16"/>
        <v>118</v>
      </c>
      <c r="AG47" s="71"/>
    </row>
    <row r="48" spans="1:33" s="39" customFormat="1" ht="12.75">
      <c r="A48" s="50">
        <v>39</v>
      </c>
      <c r="B48" s="51"/>
      <c r="C48" s="50" t="s">
        <v>77</v>
      </c>
      <c r="D48" s="50">
        <v>1</v>
      </c>
      <c r="E48" s="50" t="s">
        <v>78</v>
      </c>
      <c r="F48" s="50"/>
      <c r="G48" s="51" t="s">
        <v>26</v>
      </c>
      <c r="H48" s="50"/>
      <c r="I48" s="60">
        <v>0.66875</v>
      </c>
      <c r="J48" s="80">
        <v>0.6986111111111111</v>
      </c>
      <c r="K48" s="75">
        <v>16</v>
      </c>
      <c r="L48" s="51" t="s">
        <v>4</v>
      </c>
      <c r="M48" s="75">
        <v>11</v>
      </c>
      <c r="N48" s="52" t="s">
        <v>2</v>
      </c>
      <c r="O48" s="51" t="s">
        <v>4</v>
      </c>
      <c r="P48" s="52" t="s">
        <v>3</v>
      </c>
      <c r="Q48" s="52" t="s">
        <v>2</v>
      </c>
      <c r="R48" s="52" t="s">
        <v>2</v>
      </c>
      <c r="S48" s="52" t="s">
        <v>2</v>
      </c>
      <c r="T48" s="52" t="s">
        <v>2</v>
      </c>
      <c r="U48" s="52" t="s">
        <v>4</v>
      </c>
      <c r="V48" s="52" t="s">
        <v>4</v>
      </c>
      <c r="W48" s="52" t="s">
        <v>4</v>
      </c>
      <c r="X48" s="52" t="s">
        <v>2</v>
      </c>
      <c r="Y48" s="52" t="s">
        <v>3</v>
      </c>
      <c r="Z48" s="52" t="s">
        <v>4</v>
      </c>
      <c r="AA48" s="69"/>
      <c r="AB48" s="81">
        <f t="shared" si="14"/>
        <v>27</v>
      </c>
      <c r="AC48" s="70"/>
      <c r="AD48" s="82">
        <f t="shared" si="15"/>
        <v>12</v>
      </c>
      <c r="AE48" s="82">
        <f t="shared" si="13"/>
        <v>60</v>
      </c>
      <c r="AF48" s="83">
        <f t="shared" si="16"/>
        <v>87</v>
      </c>
      <c r="AG48" s="71"/>
    </row>
    <row r="49" spans="1:33" s="39" customFormat="1" ht="12.75">
      <c r="A49" s="50">
        <v>40</v>
      </c>
      <c r="B49" s="51"/>
      <c r="C49" s="50" t="s">
        <v>79</v>
      </c>
      <c r="D49" s="50">
        <v>1</v>
      </c>
      <c r="E49" s="50" t="s">
        <v>70</v>
      </c>
      <c r="F49" s="50"/>
      <c r="G49" s="51" t="s">
        <v>26</v>
      </c>
      <c r="H49" s="50"/>
      <c r="I49" s="60">
        <v>0.6680555555555556</v>
      </c>
      <c r="J49" s="80">
        <v>0.6944444444444445</v>
      </c>
      <c r="K49" s="75">
        <v>36</v>
      </c>
      <c r="L49" s="51" t="s">
        <v>4</v>
      </c>
      <c r="M49" s="75">
        <v>17</v>
      </c>
      <c r="N49" s="52" t="s">
        <v>2</v>
      </c>
      <c r="O49" s="51" t="s">
        <v>4</v>
      </c>
      <c r="P49" s="52" t="s">
        <v>3</v>
      </c>
      <c r="Q49" s="52" t="s">
        <v>2</v>
      </c>
      <c r="R49" s="52" t="s">
        <v>2</v>
      </c>
      <c r="S49" s="52" t="s">
        <v>2</v>
      </c>
      <c r="T49" s="52" t="s">
        <v>2</v>
      </c>
      <c r="U49" s="52" t="s">
        <v>4</v>
      </c>
      <c r="V49" s="52" t="s">
        <v>4</v>
      </c>
      <c r="W49" s="52" t="s">
        <v>4</v>
      </c>
      <c r="X49" s="52" t="s">
        <v>2</v>
      </c>
      <c r="Y49" s="52" t="s">
        <v>3</v>
      </c>
      <c r="Z49" s="52" t="s">
        <v>4</v>
      </c>
      <c r="AA49" s="69"/>
      <c r="AB49" s="81">
        <f t="shared" si="14"/>
        <v>53</v>
      </c>
      <c r="AC49" s="70"/>
      <c r="AD49" s="82">
        <f t="shared" si="15"/>
        <v>12</v>
      </c>
      <c r="AE49" s="82">
        <f t="shared" si="13"/>
        <v>60</v>
      </c>
      <c r="AF49" s="83">
        <f t="shared" si="16"/>
        <v>113</v>
      </c>
      <c r="AG49" s="71"/>
    </row>
    <row r="50" spans="1:33" s="39" customFormat="1" ht="12.75">
      <c r="A50" s="50">
        <v>41</v>
      </c>
      <c r="B50" s="51"/>
      <c r="C50" s="50" t="s">
        <v>80</v>
      </c>
      <c r="D50" s="50">
        <v>2</v>
      </c>
      <c r="E50" s="50" t="s">
        <v>37</v>
      </c>
      <c r="F50" s="50"/>
      <c r="G50" s="51" t="s">
        <v>26</v>
      </c>
      <c r="H50" s="50"/>
      <c r="I50" s="60">
        <v>0.6708333333333334</v>
      </c>
      <c r="J50" s="80">
        <v>0.7006944444444444</v>
      </c>
      <c r="K50" s="75">
        <v>59</v>
      </c>
      <c r="L50" s="51" t="s">
        <v>4</v>
      </c>
      <c r="M50" s="75">
        <v>7</v>
      </c>
      <c r="N50" s="52" t="s">
        <v>2</v>
      </c>
      <c r="O50" s="51" t="s">
        <v>4</v>
      </c>
      <c r="P50" s="52" t="s">
        <v>2</v>
      </c>
      <c r="Q50" s="52" t="s">
        <v>3</v>
      </c>
      <c r="R50" s="52" t="s">
        <v>3</v>
      </c>
      <c r="S50" s="52" t="s">
        <v>4</v>
      </c>
      <c r="T50" s="52" t="s">
        <v>3</v>
      </c>
      <c r="U50" s="52" t="s">
        <v>3</v>
      </c>
      <c r="V50" s="52" t="s">
        <v>4</v>
      </c>
      <c r="W50" s="52" t="s">
        <v>4</v>
      </c>
      <c r="X50" s="52" t="s">
        <v>4</v>
      </c>
      <c r="Y50" s="52" t="s">
        <v>3</v>
      </c>
      <c r="Z50" s="52" t="s">
        <v>3</v>
      </c>
      <c r="AA50" s="69"/>
      <c r="AB50" s="81">
        <f t="shared" si="14"/>
        <v>66</v>
      </c>
      <c r="AC50" s="70"/>
      <c r="AD50" s="82">
        <f t="shared" si="15"/>
        <v>4</v>
      </c>
      <c r="AE50" s="82">
        <f t="shared" si="13"/>
        <v>60</v>
      </c>
      <c r="AF50" s="83">
        <f t="shared" si="16"/>
        <v>126</v>
      </c>
      <c r="AG50" s="71"/>
    </row>
    <row r="51" spans="1:33" s="39" customFormat="1" ht="12.75">
      <c r="A51" s="50">
        <v>42</v>
      </c>
      <c r="B51" s="51"/>
      <c r="C51" s="50" t="s">
        <v>81</v>
      </c>
      <c r="D51" s="50">
        <v>2</v>
      </c>
      <c r="E51" s="50" t="s">
        <v>82</v>
      </c>
      <c r="F51" s="50"/>
      <c r="G51" s="51" t="s">
        <v>26</v>
      </c>
      <c r="H51" s="50"/>
      <c r="I51" s="60">
        <v>0.6722222222222222</v>
      </c>
      <c r="J51" s="80">
        <v>0.6944444444444445</v>
      </c>
      <c r="K51" s="75">
        <v>22</v>
      </c>
      <c r="L51" s="51" t="s">
        <v>4</v>
      </c>
      <c r="M51" s="75">
        <v>4</v>
      </c>
      <c r="N51" s="52" t="s">
        <v>2</v>
      </c>
      <c r="O51" s="51" t="s">
        <v>3</v>
      </c>
      <c r="P51" s="52" t="s">
        <v>3</v>
      </c>
      <c r="Q51" s="52" t="s">
        <v>2</v>
      </c>
      <c r="R51" s="52" t="s">
        <v>2</v>
      </c>
      <c r="S51" s="52" t="s">
        <v>2</v>
      </c>
      <c r="T51" s="52" t="s">
        <v>2</v>
      </c>
      <c r="U51" s="52" t="s">
        <v>4</v>
      </c>
      <c r="V51" s="52" t="s">
        <v>4</v>
      </c>
      <c r="W51" s="52" t="s">
        <v>4</v>
      </c>
      <c r="X51" s="52" t="s">
        <v>2</v>
      </c>
      <c r="Y51" s="52" t="s">
        <v>3</v>
      </c>
      <c r="Z51" s="52" t="s">
        <v>4</v>
      </c>
      <c r="AA51" s="69"/>
      <c r="AB51" s="81">
        <f>K51+M51</f>
        <v>26</v>
      </c>
      <c r="AC51" s="70"/>
      <c r="AD51" s="82">
        <f>IF($L$7=L51,1,0)+IF($N$7=N51,1,0)+IF($O$7=O51,1,0)+IF($P$7=P51,1,0)+IF($Q$7=Q51,1,0)+IF($R$7=R51,1,0)+IF($S$7=S51,1,0)+IF($T$7=T51,1,0)+IF($U$7=U51,1,0)+IF($V$7=V51,1,0)+IF($W$7=W51,1,0)+IF($X$7=X51,1,0)+IF($Y$7=Y51,1,0)+IF($Z$7=Z51,1,0)+AG51</f>
        <v>13</v>
      </c>
      <c r="AE51" s="82">
        <f t="shared" si="13"/>
        <v>60</v>
      </c>
      <c r="AF51" s="83">
        <f>AB51+AE51</f>
        <v>86</v>
      </c>
      <c r="AG51" s="71"/>
    </row>
    <row r="52" spans="1:33" s="39" customFormat="1" ht="12.75">
      <c r="A52" s="50">
        <v>43</v>
      </c>
      <c r="B52" s="51"/>
      <c r="C52" s="50" t="s">
        <v>83</v>
      </c>
      <c r="D52" s="50">
        <v>2</v>
      </c>
      <c r="E52" s="50" t="s">
        <v>85</v>
      </c>
      <c r="F52" s="50"/>
      <c r="G52" s="51" t="s">
        <v>26</v>
      </c>
      <c r="H52" s="50"/>
      <c r="I52" s="60">
        <v>0.6736111111111112</v>
      </c>
      <c r="J52" s="80">
        <v>0.6979166666666666</v>
      </c>
      <c r="K52" s="75">
        <v>6</v>
      </c>
      <c r="L52" s="51" t="s">
        <v>4</v>
      </c>
      <c r="M52" s="75">
        <v>12</v>
      </c>
      <c r="N52" s="52" t="s">
        <v>2</v>
      </c>
      <c r="O52" s="51" t="s">
        <v>3</v>
      </c>
      <c r="P52" s="52" t="s">
        <v>3</v>
      </c>
      <c r="Q52" s="52" t="s">
        <v>2</v>
      </c>
      <c r="R52" s="52" t="s">
        <v>2</v>
      </c>
      <c r="S52" s="52" t="s">
        <v>2</v>
      </c>
      <c r="T52" s="52" t="s">
        <v>2</v>
      </c>
      <c r="U52" s="52" t="s">
        <v>4</v>
      </c>
      <c r="V52" s="52" t="s">
        <v>4</v>
      </c>
      <c r="W52" s="52" t="s">
        <v>4</v>
      </c>
      <c r="X52" s="52" t="s">
        <v>2</v>
      </c>
      <c r="Y52" s="52" t="s">
        <v>3</v>
      </c>
      <c r="Z52" s="52" t="s">
        <v>4</v>
      </c>
      <c r="AA52" s="69"/>
      <c r="AB52" s="81">
        <f>K52+M52</f>
        <v>18</v>
      </c>
      <c r="AC52" s="70"/>
      <c r="AD52" s="82">
        <f>IF($L$7=L52,1,0)+IF($N$7=N52,1,0)+IF($O$7=O52,1,0)+IF($P$7=P52,1,0)+IF($Q$7=Q52,1,0)+IF($R$7=R52,1,0)+IF($S$7=S52,1,0)+IF($T$7=T52,1,0)+IF($U$7=U52,1,0)+IF($V$7=V52,1,0)+IF($W$7=W52,1,0)+IF($X$7=X52,1,0)+IF($Y$7=Y52,1,0)+IF($Z$7=Z52,1,0)+AG52</f>
        <v>13</v>
      </c>
      <c r="AE52" s="82">
        <f t="shared" si="13"/>
        <v>60</v>
      </c>
      <c r="AF52" s="83">
        <f>AB52+AE52</f>
        <v>78</v>
      </c>
      <c r="AG52" s="71"/>
    </row>
    <row r="53" spans="1:33" s="39" customFormat="1" ht="12.75">
      <c r="A53" s="50">
        <v>44</v>
      </c>
      <c r="B53" s="51"/>
      <c r="C53" s="50" t="s">
        <v>84</v>
      </c>
      <c r="D53" s="50">
        <v>1</v>
      </c>
      <c r="E53" s="50" t="s">
        <v>85</v>
      </c>
      <c r="F53" s="50"/>
      <c r="G53" s="51" t="s">
        <v>26</v>
      </c>
      <c r="H53" s="50"/>
      <c r="I53" s="60">
        <v>0.6458333333333334</v>
      </c>
      <c r="J53" s="80">
        <v>0.6930555555555555</v>
      </c>
      <c r="K53" s="75"/>
      <c r="L53" s="51"/>
      <c r="M53" s="75"/>
      <c r="N53" s="52"/>
      <c r="O53" s="51" t="s">
        <v>4</v>
      </c>
      <c r="P53" s="52" t="s">
        <v>3</v>
      </c>
      <c r="Q53" s="52" t="s">
        <v>4</v>
      </c>
      <c r="R53" s="52" t="s">
        <v>2</v>
      </c>
      <c r="S53" s="52" t="s">
        <v>2</v>
      </c>
      <c r="T53" s="52" t="s">
        <v>2</v>
      </c>
      <c r="U53" s="52" t="s">
        <v>4</v>
      </c>
      <c r="V53" s="52" t="s">
        <v>4</v>
      </c>
      <c r="W53" s="52" t="s">
        <v>4</v>
      </c>
      <c r="X53" s="52" t="s">
        <v>2</v>
      </c>
      <c r="Y53" s="52" t="s">
        <v>3</v>
      </c>
      <c r="Z53" s="52" t="s">
        <v>4</v>
      </c>
      <c r="AA53" s="69"/>
      <c r="AB53" s="81">
        <f>K53+M53</f>
        <v>0</v>
      </c>
      <c r="AC53" s="70"/>
      <c r="AD53" s="82">
        <f>IF($L$7=L53,1,0)+IF($N$7=N53,1,0)+IF($O$7=O53,1,0)+IF($P$7=P53,1,0)+IF($Q$7=Q53,1,0)+IF($R$7=R53,1,0)+IF($S$7=S53,1,0)+IF($T$7=T53,1,0)+IF($U$7=U53,1,0)+IF($V$7=V53,1,0)+IF($W$7=W53,1,0)+IF($X$7=X53,1,0)+IF($Y$7=Y53,1,0)+IF($Z$7=Z53,1,0)+AG53</f>
        <v>10</v>
      </c>
      <c r="AE53" s="82">
        <f t="shared" si="13"/>
        <v>120</v>
      </c>
      <c r="AF53" s="83">
        <f>AB53+AE53</f>
        <v>120</v>
      </c>
      <c r="AG53" s="71"/>
    </row>
    <row r="54" spans="1:33" s="39" customFormat="1" ht="12.75">
      <c r="A54" s="50">
        <v>45</v>
      </c>
      <c r="B54" s="51"/>
      <c r="C54" s="50" t="s">
        <v>86</v>
      </c>
      <c r="D54" s="50">
        <v>3</v>
      </c>
      <c r="E54" s="50" t="s">
        <v>43</v>
      </c>
      <c r="F54" s="50"/>
      <c r="G54" s="51" t="s">
        <v>26</v>
      </c>
      <c r="H54" s="50"/>
      <c r="I54" s="60">
        <v>0.6743055555555556</v>
      </c>
      <c r="J54" s="80">
        <v>0.7055555555555556</v>
      </c>
      <c r="K54" s="75">
        <v>18</v>
      </c>
      <c r="L54" s="51" t="s">
        <v>4</v>
      </c>
      <c r="M54" s="75">
        <v>6</v>
      </c>
      <c r="N54" s="52" t="s">
        <v>2</v>
      </c>
      <c r="O54" s="51" t="s">
        <v>3</v>
      </c>
      <c r="P54" s="52" t="s">
        <v>3</v>
      </c>
      <c r="Q54" s="52" t="s">
        <v>2</v>
      </c>
      <c r="R54" s="52" t="s">
        <v>2</v>
      </c>
      <c r="S54" s="52" t="s">
        <v>4</v>
      </c>
      <c r="T54" s="52" t="s">
        <v>2</v>
      </c>
      <c r="U54" s="52" t="s">
        <v>4</v>
      </c>
      <c r="V54" s="52" t="s">
        <v>4</v>
      </c>
      <c r="W54" s="52" t="s">
        <v>4</v>
      </c>
      <c r="X54" s="52" t="s">
        <v>4</v>
      </c>
      <c r="Y54" s="52" t="s">
        <v>3</v>
      </c>
      <c r="Z54" s="52" t="s">
        <v>3</v>
      </c>
      <c r="AA54" s="69"/>
      <c r="AB54" s="81">
        <f>K54+M54</f>
        <v>24</v>
      </c>
      <c r="AC54" s="70"/>
      <c r="AD54" s="82">
        <f>IF($L$7=L54,1,0)+IF($N$7=N54,1,0)+IF($O$7=O54,1,0)+IF($P$7=P54,1,0)+IF($Q$7=Q54,1,0)+IF($R$7=R54,1,0)+IF($S$7=S54,1,0)+IF($T$7=T54,1,0)+IF($U$7=U54,1,0)+IF($V$7=V54,1,0)+IF($W$7=W54,1,0)+IF($X$7=X54,1,0)+IF($Y$7=Y54,1,0)+IF($Z$7=Z54,1,0)+AG54</f>
        <v>10</v>
      </c>
      <c r="AE54" s="82">
        <f t="shared" si="13"/>
        <v>60</v>
      </c>
      <c r="AF54" s="83">
        <f>AB54+AE54</f>
        <v>84</v>
      </c>
      <c r="AG54" s="71"/>
    </row>
    <row r="55" spans="1:33" s="39" customFormat="1" ht="12.75">
      <c r="A55" s="50">
        <v>46</v>
      </c>
      <c r="B55" s="51"/>
      <c r="C55" s="50" t="s">
        <v>87</v>
      </c>
      <c r="D55" s="50">
        <v>1</v>
      </c>
      <c r="E55" s="50" t="s">
        <v>37</v>
      </c>
      <c r="F55" s="50"/>
      <c r="G55" s="51" t="s">
        <v>26</v>
      </c>
      <c r="H55" s="50"/>
      <c r="I55" s="60">
        <v>0.6756944444444444</v>
      </c>
      <c r="J55" s="80">
        <v>0.6993055555555556</v>
      </c>
      <c r="K55" s="75">
        <v>10</v>
      </c>
      <c r="L55" s="51" t="s">
        <v>4</v>
      </c>
      <c r="M55" s="75">
        <v>9</v>
      </c>
      <c r="N55" s="52" t="s">
        <v>4</v>
      </c>
      <c r="O55" s="51" t="s">
        <v>4</v>
      </c>
      <c r="P55" s="52" t="s">
        <v>2</v>
      </c>
      <c r="Q55" s="52" t="s">
        <v>2</v>
      </c>
      <c r="R55" s="52" t="s">
        <v>2</v>
      </c>
      <c r="S55" s="52" t="s">
        <v>2</v>
      </c>
      <c r="T55" s="52" t="s">
        <v>2</v>
      </c>
      <c r="U55" s="52" t="s">
        <v>4</v>
      </c>
      <c r="V55" s="52" t="s">
        <v>4</v>
      </c>
      <c r="W55" s="52" t="s">
        <v>4</v>
      </c>
      <c r="X55" s="52" t="s">
        <v>2</v>
      </c>
      <c r="Y55" s="52" t="s">
        <v>3</v>
      </c>
      <c r="Z55" s="52" t="s">
        <v>4</v>
      </c>
      <c r="AA55" s="69"/>
      <c r="AB55" s="81">
        <f>K55+M55</f>
        <v>19</v>
      </c>
      <c r="AC55" s="70"/>
      <c r="AD55" s="82">
        <f>IF($L$7=L55,1,0)+IF($N$7=N55,1,0)+IF($O$7=O55,1,0)+IF($P$7=P55,1,0)+IF($Q$7=Q55,1,0)+IF($R$7=R55,1,0)+IF($S$7=S55,1,0)+IF($T$7=T55,1,0)+IF($U$7=U55,1,0)+IF($V$7=V55,1,0)+IF($W$7=W55,1,0)+IF($X$7=X55,1,0)+IF($Y$7=Y55,1,0)+IF($Z$7=Z55,1,0)+AG55</f>
        <v>10</v>
      </c>
      <c r="AE55" s="82">
        <f t="shared" si="13"/>
        <v>120</v>
      </c>
      <c r="AF55" s="83">
        <f>AB55+AE55</f>
        <v>139</v>
      </c>
      <c r="AG55" s="71"/>
    </row>
    <row r="56" spans="1:33" s="39" customFormat="1" ht="12.75">
      <c r="A56" s="50">
        <v>47</v>
      </c>
      <c r="B56" s="51"/>
      <c r="C56" s="50" t="s">
        <v>88</v>
      </c>
      <c r="D56" s="50">
        <v>2</v>
      </c>
      <c r="E56" s="50" t="s">
        <v>37</v>
      </c>
      <c r="F56" s="50"/>
      <c r="G56" s="51" t="s">
        <v>26</v>
      </c>
      <c r="H56" s="50"/>
      <c r="I56" s="60">
        <v>0.6756944444444444</v>
      </c>
      <c r="J56" s="80">
        <v>0.7027777777777778</v>
      </c>
      <c r="K56" s="75">
        <v>38</v>
      </c>
      <c r="L56" s="51" t="s">
        <v>3</v>
      </c>
      <c r="M56" s="75">
        <v>11</v>
      </c>
      <c r="N56" s="52" t="s">
        <v>2</v>
      </c>
      <c r="O56" s="51" t="s">
        <v>3</v>
      </c>
      <c r="P56" s="52" t="s">
        <v>3</v>
      </c>
      <c r="Q56" s="52" t="s">
        <v>2</v>
      </c>
      <c r="R56" s="52" t="s">
        <v>2</v>
      </c>
      <c r="S56" s="52" t="s">
        <v>2</v>
      </c>
      <c r="T56" s="52" t="s">
        <v>2</v>
      </c>
      <c r="U56" s="52" t="s">
        <v>4</v>
      </c>
      <c r="V56" s="52" t="s">
        <v>4</v>
      </c>
      <c r="W56" s="52" t="s">
        <v>4</v>
      </c>
      <c r="X56" s="52" t="s">
        <v>2</v>
      </c>
      <c r="Y56" s="52" t="s">
        <v>3</v>
      </c>
      <c r="Z56" s="52" t="s">
        <v>4</v>
      </c>
      <c r="AA56" s="69"/>
      <c r="AB56" s="81">
        <f aca="true" t="shared" si="17" ref="AB56:AB83">K56+M56</f>
        <v>49</v>
      </c>
      <c r="AC56" s="70"/>
      <c r="AD56" s="82">
        <f aca="true" t="shared" si="18" ref="AD56:AD83">IF($L$7=L56,1,0)+IF($N$7=N56,1,0)+IF($O$7=O56,1,0)+IF($P$7=P56,1,0)+IF($Q$7=Q56,1,0)+IF($R$7=R56,1,0)+IF($S$7=S56,1,0)+IF($T$7=T56,1,0)+IF($U$7=U56,1,0)+IF($V$7=V56,1,0)+IF($W$7=W56,1,0)+IF($X$7=X56,1,0)+IF($Y$7=Y56,1,0)+IF($Z$7=Z56,1,0)+AG56</f>
        <v>14</v>
      </c>
      <c r="AE56" s="82">
        <f t="shared" si="13"/>
        <v>0</v>
      </c>
      <c r="AF56" s="83">
        <f aca="true" t="shared" si="19" ref="AF56:AF83">AB56+AE56</f>
        <v>49</v>
      </c>
      <c r="AG56" s="71"/>
    </row>
    <row r="57" spans="1:33" s="39" customFormat="1" ht="12.75">
      <c r="A57" s="50">
        <v>48</v>
      </c>
      <c r="B57" s="51"/>
      <c r="C57" s="50" t="s">
        <v>89</v>
      </c>
      <c r="D57" s="50">
        <v>1</v>
      </c>
      <c r="E57" s="50" t="s">
        <v>90</v>
      </c>
      <c r="F57" s="50"/>
      <c r="G57" s="51" t="s">
        <v>26</v>
      </c>
      <c r="H57" s="50"/>
      <c r="I57" s="60">
        <v>0.6770833333333334</v>
      </c>
      <c r="J57" s="80">
        <v>0.6979166666666666</v>
      </c>
      <c r="K57" s="75">
        <v>13</v>
      </c>
      <c r="L57" s="51" t="s">
        <v>3</v>
      </c>
      <c r="M57" s="75">
        <v>4</v>
      </c>
      <c r="N57" s="52" t="s">
        <v>2</v>
      </c>
      <c r="O57" s="51" t="s">
        <v>3</v>
      </c>
      <c r="P57" s="52" t="s">
        <v>3</v>
      </c>
      <c r="Q57" s="52" t="s">
        <v>2</v>
      </c>
      <c r="R57" s="52" t="s">
        <v>2</v>
      </c>
      <c r="S57" s="52" t="s">
        <v>2</v>
      </c>
      <c r="T57" s="52" t="s">
        <v>2</v>
      </c>
      <c r="U57" s="52" t="s">
        <v>4</v>
      </c>
      <c r="V57" s="52" t="s">
        <v>4</v>
      </c>
      <c r="W57" s="52" t="s">
        <v>4</v>
      </c>
      <c r="X57" s="52" t="s">
        <v>2</v>
      </c>
      <c r="Y57" s="52" t="s">
        <v>3</v>
      </c>
      <c r="Z57" s="52" t="s">
        <v>4</v>
      </c>
      <c r="AA57" s="69"/>
      <c r="AB57" s="81">
        <f t="shared" si="17"/>
        <v>17</v>
      </c>
      <c r="AC57" s="70"/>
      <c r="AD57" s="82">
        <f t="shared" si="18"/>
        <v>14</v>
      </c>
      <c r="AE57" s="82">
        <f t="shared" si="13"/>
        <v>0</v>
      </c>
      <c r="AF57" s="83">
        <f t="shared" si="19"/>
        <v>17</v>
      </c>
      <c r="AG57" s="71"/>
    </row>
    <row r="58" spans="1:33" s="39" customFormat="1" ht="12.75">
      <c r="A58" s="50">
        <v>49</v>
      </c>
      <c r="B58" s="51"/>
      <c r="C58" s="50" t="s">
        <v>91</v>
      </c>
      <c r="D58" s="50">
        <v>1</v>
      </c>
      <c r="E58" s="50" t="s">
        <v>48</v>
      </c>
      <c r="F58" s="50"/>
      <c r="G58" s="51" t="s">
        <v>26</v>
      </c>
      <c r="H58" s="50"/>
      <c r="I58" s="60">
        <v>0.6798611111111111</v>
      </c>
      <c r="J58" s="80">
        <v>0.6986111111111111</v>
      </c>
      <c r="K58" s="75">
        <v>10</v>
      </c>
      <c r="L58" s="51" t="s">
        <v>3</v>
      </c>
      <c r="M58" s="75">
        <v>3</v>
      </c>
      <c r="N58" s="52" t="s">
        <v>4</v>
      </c>
      <c r="O58" s="51" t="s">
        <v>3</v>
      </c>
      <c r="P58" s="52" t="s">
        <v>3</v>
      </c>
      <c r="Q58" s="52" t="s">
        <v>2</v>
      </c>
      <c r="R58" s="52" t="s">
        <v>2</v>
      </c>
      <c r="S58" s="52" t="s">
        <v>2</v>
      </c>
      <c r="T58" s="52" t="s">
        <v>2</v>
      </c>
      <c r="U58" s="52" t="s">
        <v>4</v>
      </c>
      <c r="V58" s="52" t="s">
        <v>4</v>
      </c>
      <c r="W58" s="52" t="s">
        <v>4</v>
      </c>
      <c r="X58" s="52" t="s">
        <v>2</v>
      </c>
      <c r="Y58" s="52" t="s">
        <v>3</v>
      </c>
      <c r="Z58" s="52" t="s">
        <v>4</v>
      </c>
      <c r="AA58" s="69"/>
      <c r="AB58" s="81">
        <f t="shared" si="17"/>
        <v>13</v>
      </c>
      <c r="AC58" s="70"/>
      <c r="AD58" s="82">
        <f t="shared" si="18"/>
        <v>13</v>
      </c>
      <c r="AE58" s="82">
        <f t="shared" si="13"/>
        <v>60</v>
      </c>
      <c r="AF58" s="83">
        <f t="shared" si="19"/>
        <v>73</v>
      </c>
      <c r="AG58" s="71"/>
    </row>
    <row r="59" spans="1:33" s="39" customFormat="1" ht="12.75">
      <c r="A59" s="50">
        <v>50</v>
      </c>
      <c r="B59" s="51"/>
      <c r="C59" s="50" t="s">
        <v>122</v>
      </c>
      <c r="D59" s="50">
        <v>1</v>
      </c>
      <c r="E59" s="50" t="s">
        <v>48</v>
      </c>
      <c r="F59" s="50"/>
      <c r="G59" s="51" t="s">
        <v>26</v>
      </c>
      <c r="H59" s="50"/>
      <c r="I59" s="60">
        <v>0.6798611111111111</v>
      </c>
      <c r="J59" s="80">
        <v>0.7006944444444444</v>
      </c>
      <c r="K59" s="75">
        <v>38</v>
      </c>
      <c r="L59" s="51" t="s">
        <v>3</v>
      </c>
      <c r="M59" s="75">
        <v>9</v>
      </c>
      <c r="N59" s="52" t="s">
        <v>2</v>
      </c>
      <c r="O59" s="51" t="s">
        <v>4</v>
      </c>
      <c r="P59" s="52" t="s">
        <v>3</v>
      </c>
      <c r="Q59" s="52" t="s">
        <v>2</v>
      </c>
      <c r="R59" s="52" t="s">
        <v>2</v>
      </c>
      <c r="S59" s="52" t="s">
        <v>2</v>
      </c>
      <c r="T59" s="52" t="s">
        <v>4</v>
      </c>
      <c r="U59" s="52" t="s">
        <v>4</v>
      </c>
      <c r="V59" s="52" t="s">
        <v>4</v>
      </c>
      <c r="W59" s="52" t="s">
        <v>4</v>
      </c>
      <c r="X59" s="52" t="s">
        <v>4</v>
      </c>
      <c r="Y59" s="52" t="s">
        <v>2</v>
      </c>
      <c r="Z59" s="52" t="s">
        <v>4</v>
      </c>
      <c r="AA59" s="69"/>
      <c r="AB59" s="81">
        <f t="shared" si="17"/>
        <v>47</v>
      </c>
      <c r="AC59" s="70"/>
      <c r="AD59" s="82">
        <f t="shared" si="18"/>
        <v>10</v>
      </c>
      <c r="AE59" s="82">
        <f t="shared" si="13"/>
        <v>0</v>
      </c>
      <c r="AF59" s="83">
        <f t="shared" si="19"/>
        <v>47</v>
      </c>
      <c r="AG59" s="71"/>
    </row>
    <row r="60" spans="1:33" s="39" customFormat="1" ht="12.75">
      <c r="A60" s="50">
        <v>51</v>
      </c>
      <c r="B60" s="51"/>
      <c r="C60" s="50" t="s">
        <v>92</v>
      </c>
      <c r="D60" s="50">
        <v>2</v>
      </c>
      <c r="E60" s="50" t="s">
        <v>93</v>
      </c>
      <c r="F60" s="50"/>
      <c r="G60" s="51" t="s">
        <v>26</v>
      </c>
      <c r="H60" s="50"/>
      <c r="I60" s="60">
        <v>0.6847222222222222</v>
      </c>
      <c r="J60" s="80">
        <v>0.7</v>
      </c>
      <c r="K60" s="75">
        <v>6</v>
      </c>
      <c r="L60" s="51" t="s">
        <v>4</v>
      </c>
      <c r="M60" s="75">
        <v>4</v>
      </c>
      <c r="N60" s="52" t="s">
        <v>2</v>
      </c>
      <c r="O60" s="51" t="s">
        <v>4</v>
      </c>
      <c r="P60" s="52" t="s">
        <v>3</v>
      </c>
      <c r="Q60" s="52" t="s">
        <v>2</v>
      </c>
      <c r="R60" s="52" t="s">
        <v>3</v>
      </c>
      <c r="S60" s="52" t="s">
        <v>2</v>
      </c>
      <c r="T60" s="52" t="s">
        <v>2</v>
      </c>
      <c r="U60" s="52" t="s">
        <v>4</v>
      </c>
      <c r="V60" s="52" t="s">
        <v>4</v>
      </c>
      <c r="W60" s="52" t="s">
        <v>4</v>
      </c>
      <c r="X60" s="52" t="s">
        <v>2</v>
      </c>
      <c r="Y60" s="52" t="s">
        <v>3</v>
      </c>
      <c r="Z60" s="52" t="s">
        <v>3</v>
      </c>
      <c r="AA60" s="69"/>
      <c r="AB60" s="81">
        <f t="shared" si="17"/>
        <v>10</v>
      </c>
      <c r="AC60" s="70"/>
      <c r="AD60" s="82">
        <f t="shared" si="18"/>
        <v>10</v>
      </c>
      <c r="AE60" s="82">
        <f t="shared" si="13"/>
        <v>60</v>
      </c>
      <c r="AF60" s="83">
        <f t="shared" si="19"/>
        <v>70</v>
      </c>
      <c r="AG60" s="71"/>
    </row>
    <row r="61" spans="1:33" s="39" customFormat="1" ht="12.75">
      <c r="A61" s="50">
        <v>52</v>
      </c>
      <c r="B61" s="51"/>
      <c r="C61" s="50" t="s">
        <v>95</v>
      </c>
      <c r="D61" s="50">
        <v>3</v>
      </c>
      <c r="E61" s="50" t="s">
        <v>93</v>
      </c>
      <c r="F61" s="50"/>
      <c r="G61" s="51" t="s">
        <v>26</v>
      </c>
      <c r="H61" s="50"/>
      <c r="I61" s="60">
        <v>0.686111111111111</v>
      </c>
      <c r="J61" s="80">
        <v>0.7166666666666667</v>
      </c>
      <c r="K61" s="75">
        <v>15</v>
      </c>
      <c r="L61" s="51" t="s">
        <v>3</v>
      </c>
      <c r="M61" s="75">
        <v>8</v>
      </c>
      <c r="N61" s="52" t="s">
        <v>2</v>
      </c>
      <c r="O61" s="51" t="s">
        <v>4</v>
      </c>
      <c r="P61" s="52" t="s">
        <v>3</v>
      </c>
      <c r="Q61" s="52" t="s">
        <v>2</v>
      </c>
      <c r="R61" s="52" t="s">
        <v>2</v>
      </c>
      <c r="S61" s="52" t="s">
        <v>2</v>
      </c>
      <c r="T61" s="52" t="s">
        <v>2</v>
      </c>
      <c r="U61" s="52" t="s">
        <v>4</v>
      </c>
      <c r="V61" s="52" t="s">
        <v>4</v>
      </c>
      <c r="W61" s="52" t="s">
        <v>4</v>
      </c>
      <c r="X61" s="52" t="s">
        <v>2</v>
      </c>
      <c r="Y61" s="52" t="s">
        <v>3</v>
      </c>
      <c r="Z61" s="52" t="s">
        <v>4</v>
      </c>
      <c r="AA61" s="69"/>
      <c r="AB61" s="81">
        <f t="shared" si="17"/>
        <v>23</v>
      </c>
      <c r="AC61" s="70"/>
      <c r="AD61" s="82">
        <f t="shared" si="18"/>
        <v>13</v>
      </c>
      <c r="AE61" s="82">
        <f t="shared" si="13"/>
        <v>0</v>
      </c>
      <c r="AF61" s="83">
        <f t="shared" si="19"/>
        <v>23</v>
      </c>
      <c r="AG61" s="71"/>
    </row>
    <row r="62" spans="1:33" s="39" customFormat="1" ht="12.75">
      <c r="A62" s="50">
        <v>53</v>
      </c>
      <c r="B62" s="51"/>
      <c r="C62" s="50" t="s">
        <v>96</v>
      </c>
      <c r="D62" s="50">
        <v>3</v>
      </c>
      <c r="E62" s="50" t="s">
        <v>48</v>
      </c>
      <c r="F62" s="50"/>
      <c r="G62" s="51" t="s">
        <v>26</v>
      </c>
      <c r="H62" s="50"/>
      <c r="I62" s="60">
        <v>0.6868055555555556</v>
      </c>
      <c r="J62" s="80">
        <v>0.7083333333333334</v>
      </c>
      <c r="K62" s="75">
        <v>19</v>
      </c>
      <c r="L62" s="51" t="s">
        <v>3</v>
      </c>
      <c r="M62" s="75">
        <v>1</v>
      </c>
      <c r="N62" s="52" t="s">
        <v>2</v>
      </c>
      <c r="O62" s="51" t="s">
        <v>3</v>
      </c>
      <c r="P62" s="52" t="s">
        <v>3</v>
      </c>
      <c r="Q62" s="52" t="s">
        <v>2</v>
      </c>
      <c r="R62" s="52" t="s">
        <v>2</v>
      </c>
      <c r="S62" s="52" t="s">
        <v>2</v>
      </c>
      <c r="T62" s="52" t="s">
        <v>2</v>
      </c>
      <c r="U62" s="52" t="s">
        <v>4</v>
      </c>
      <c r="V62" s="52" t="s">
        <v>4</v>
      </c>
      <c r="W62" s="52" t="s">
        <v>4</v>
      </c>
      <c r="X62" s="52" t="s">
        <v>2</v>
      </c>
      <c r="Y62" s="52" t="s">
        <v>3</v>
      </c>
      <c r="Z62" s="52" t="s">
        <v>4</v>
      </c>
      <c r="AA62" s="69"/>
      <c r="AB62" s="81">
        <f t="shared" si="17"/>
        <v>20</v>
      </c>
      <c r="AC62" s="70"/>
      <c r="AD62" s="82">
        <f t="shared" si="18"/>
        <v>14</v>
      </c>
      <c r="AE62" s="82">
        <f t="shared" si="13"/>
        <v>0</v>
      </c>
      <c r="AF62" s="83">
        <f t="shared" si="19"/>
        <v>20</v>
      </c>
      <c r="AG62" s="71"/>
    </row>
    <row r="63" spans="1:33" s="39" customFormat="1" ht="12.75">
      <c r="A63" s="50">
        <v>54</v>
      </c>
      <c r="B63" s="51"/>
      <c r="C63" s="50" t="s">
        <v>97</v>
      </c>
      <c r="D63" s="50">
        <v>2</v>
      </c>
      <c r="E63" s="50" t="s">
        <v>98</v>
      </c>
      <c r="F63" s="50"/>
      <c r="G63" s="51" t="s">
        <v>26</v>
      </c>
      <c r="H63" s="50"/>
      <c r="I63" s="60">
        <v>0.6979166666666666</v>
      </c>
      <c r="J63" s="80">
        <v>0.7270833333333333</v>
      </c>
      <c r="K63" s="75">
        <v>10</v>
      </c>
      <c r="L63" s="51" t="s">
        <v>3</v>
      </c>
      <c r="M63" s="75"/>
      <c r="N63" s="52"/>
      <c r="O63" s="51" t="s">
        <v>4</v>
      </c>
      <c r="P63" s="52" t="s">
        <v>3</v>
      </c>
      <c r="Q63" s="52" t="s">
        <v>2</v>
      </c>
      <c r="R63" s="52" t="s">
        <v>2</v>
      </c>
      <c r="S63" s="52" t="s">
        <v>2</v>
      </c>
      <c r="T63" s="52" t="s">
        <v>2</v>
      </c>
      <c r="U63" s="52" t="s">
        <v>4</v>
      </c>
      <c r="V63" s="52" t="s">
        <v>4</v>
      </c>
      <c r="W63" s="52" t="s">
        <v>4</v>
      </c>
      <c r="X63" s="52" t="s">
        <v>2</v>
      </c>
      <c r="Y63" s="52" t="s">
        <v>3</v>
      </c>
      <c r="Z63" s="52" t="s">
        <v>4</v>
      </c>
      <c r="AA63" s="69"/>
      <c r="AB63" s="81">
        <f t="shared" si="17"/>
        <v>10</v>
      </c>
      <c r="AC63" s="70"/>
      <c r="AD63" s="82">
        <f t="shared" si="18"/>
        <v>12</v>
      </c>
      <c r="AE63" s="82">
        <f t="shared" si="13"/>
        <v>60</v>
      </c>
      <c r="AF63" s="83">
        <f t="shared" si="19"/>
        <v>70</v>
      </c>
      <c r="AG63" s="71"/>
    </row>
    <row r="64" spans="1:33" s="39" customFormat="1" ht="12.75">
      <c r="A64" s="50">
        <v>55</v>
      </c>
      <c r="B64" s="51"/>
      <c r="C64" s="50" t="s">
        <v>99</v>
      </c>
      <c r="D64" s="50">
        <v>1</v>
      </c>
      <c r="E64" s="50" t="s">
        <v>37</v>
      </c>
      <c r="F64" s="50"/>
      <c r="G64" s="51" t="s">
        <v>26</v>
      </c>
      <c r="H64" s="50"/>
      <c r="I64" s="60">
        <v>0.6958333333333333</v>
      </c>
      <c r="J64" s="80">
        <v>0.7388888888888889</v>
      </c>
      <c r="K64" s="75">
        <v>26</v>
      </c>
      <c r="L64" s="51" t="s">
        <v>2</v>
      </c>
      <c r="M64" s="75">
        <v>46</v>
      </c>
      <c r="N64" s="52" t="s">
        <v>2</v>
      </c>
      <c r="O64" s="51" t="s">
        <v>3</v>
      </c>
      <c r="P64" s="52" t="s">
        <v>3</v>
      </c>
      <c r="Q64" s="52" t="s">
        <v>2</v>
      </c>
      <c r="R64" s="52" t="s">
        <v>2</v>
      </c>
      <c r="S64" s="52" t="s">
        <v>2</v>
      </c>
      <c r="T64" s="52" t="s">
        <v>2</v>
      </c>
      <c r="U64" s="52" t="s">
        <v>4</v>
      </c>
      <c r="V64" s="52" t="s">
        <v>4</v>
      </c>
      <c r="W64" s="52" t="s">
        <v>4</v>
      </c>
      <c r="X64" s="52" t="s">
        <v>4</v>
      </c>
      <c r="Y64" s="52" t="s">
        <v>3</v>
      </c>
      <c r="Z64" s="52" t="s">
        <v>4</v>
      </c>
      <c r="AA64" s="69"/>
      <c r="AB64" s="81">
        <f t="shared" si="17"/>
        <v>72</v>
      </c>
      <c r="AC64" s="70"/>
      <c r="AD64" s="82">
        <f t="shared" si="18"/>
        <v>12</v>
      </c>
      <c r="AE64" s="82">
        <f t="shared" si="13"/>
        <v>60</v>
      </c>
      <c r="AF64" s="83">
        <f t="shared" si="19"/>
        <v>132</v>
      </c>
      <c r="AG64" s="71"/>
    </row>
    <row r="65" spans="1:33" s="39" customFormat="1" ht="12.75">
      <c r="A65" s="50">
        <v>56</v>
      </c>
      <c r="B65" s="51"/>
      <c r="C65" s="50" t="s">
        <v>100</v>
      </c>
      <c r="D65" s="50">
        <v>1</v>
      </c>
      <c r="E65" s="50" t="s">
        <v>101</v>
      </c>
      <c r="F65" s="50"/>
      <c r="G65" s="51" t="s">
        <v>26</v>
      </c>
      <c r="H65" s="50"/>
      <c r="I65" s="60">
        <v>0.6972222222222223</v>
      </c>
      <c r="J65" s="80">
        <v>0.7270833333333333</v>
      </c>
      <c r="K65" s="75">
        <v>10</v>
      </c>
      <c r="L65" s="51" t="s">
        <v>3</v>
      </c>
      <c r="M65" s="75">
        <v>11</v>
      </c>
      <c r="N65" s="52" t="s">
        <v>2</v>
      </c>
      <c r="O65" s="51" t="s">
        <v>3</v>
      </c>
      <c r="P65" s="52" t="s">
        <v>3</v>
      </c>
      <c r="Q65" s="52" t="s">
        <v>2</v>
      </c>
      <c r="R65" s="52" t="s">
        <v>2</v>
      </c>
      <c r="S65" s="52" t="s">
        <v>2</v>
      </c>
      <c r="T65" s="52" t="s">
        <v>2</v>
      </c>
      <c r="U65" s="52" t="s">
        <v>4</v>
      </c>
      <c r="V65" s="52" t="s">
        <v>4</v>
      </c>
      <c r="W65" s="52" t="s">
        <v>4</v>
      </c>
      <c r="X65" s="52" t="s">
        <v>2</v>
      </c>
      <c r="Y65" s="52" t="s">
        <v>3</v>
      </c>
      <c r="Z65" s="52" t="s">
        <v>4</v>
      </c>
      <c r="AA65" s="69"/>
      <c r="AB65" s="81">
        <f t="shared" si="17"/>
        <v>21</v>
      </c>
      <c r="AC65" s="70"/>
      <c r="AD65" s="82">
        <f t="shared" si="18"/>
        <v>14</v>
      </c>
      <c r="AE65" s="82">
        <f t="shared" si="13"/>
        <v>0</v>
      </c>
      <c r="AF65" s="83">
        <f t="shared" si="19"/>
        <v>21</v>
      </c>
      <c r="AG65" s="71"/>
    </row>
    <row r="66" spans="1:33" s="39" customFormat="1" ht="12.75">
      <c r="A66" s="50">
        <v>57</v>
      </c>
      <c r="B66" s="51"/>
      <c r="C66" s="50" t="s">
        <v>102</v>
      </c>
      <c r="D66" s="50">
        <v>1</v>
      </c>
      <c r="E66" s="50" t="s">
        <v>101</v>
      </c>
      <c r="F66" s="50"/>
      <c r="G66" s="51" t="s">
        <v>26</v>
      </c>
      <c r="H66" s="50"/>
      <c r="I66" s="60">
        <v>0.6972222222222223</v>
      </c>
      <c r="J66" s="80">
        <v>0.7270833333333333</v>
      </c>
      <c r="K66" s="75">
        <v>10</v>
      </c>
      <c r="L66" s="51" t="s">
        <v>3</v>
      </c>
      <c r="M66" s="75">
        <v>11</v>
      </c>
      <c r="N66" s="52" t="s">
        <v>2</v>
      </c>
      <c r="O66" s="51" t="s">
        <v>3</v>
      </c>
      <c r="P66" s="52" t="s">
        <v>4</v>
      </c>
      <c r="Q66" s="52" t="s">
        <v>2</v>
      </c>
      <c r="R66" s="52" t="s">
        <v>2</v>
      </c>
      <c r="S66" s="52" t="s">
        <v>2</v>
      </c>
      <c r="T66" s="52" t="s">
        <v>2</v>
      </c>
      <c r="U66" s="52" t="s">
        <v>4</v>
      </c>
      <c r="V66" s="52" t="s">
        <v>4</v>
      </c>
      <c r="W66" s="52" t="s">
        <v>4</v>
      </c>
      <c r="X66" s="52" t="s">
        <v>2</v>
      </c>
      <c r="Y66" s="52" t="s">
        <v>3</v>
      </c>
      <c r="Z66" s="52" t="s">
        <v>4</v>
      </c>
      <c r="AA66" s="69"/>
      <c r="AB66" s="81">
        <f t="shared" si="17"/>
        <v>21</v>
      </c>
      <c r="AC66" s="70"/>
      <c r="AD66" s="82">
        <f t="shared" si="18"/>
        <v>13</v>
      </c>
      <c r="AE66" s="82">
        <f t="shared" si="13"/>
        <v>0</v>
      </c>
      <c r="AF66" s="83">
        <f t="shared" si="19"/>
        <v>21</v>
      </c>
      <c r="AG66" s="71"/>
    </row>
    <row r="67" spans="1:33" s="39" customFormat="1" ht="12.75">
      <c r="A67" s="50">
        <v>58</v>
      </c>
      <c r="B67" s="51"/>
      <c r="C67" s="50" t="s">
        <v>103</v>
      </c>
      <c r="D67" s="50">
        <v>1</v>
      </c>
      <c r="E67" s="50" t="s">
        <v>101</v>
      </c>
      <c r="F67" s="50"/>
      <c r="G67" s="51" t="s">
        <v>26</v>
      </c>
      <c r="H67" s="50"/>
      <c r="I67" s="60">
        <v>0.6972222222222223</v>
      </c>
      <c r="J67" s="80">
        <v>0.7256944444444445</v>
      </c>
      <c r="K67" s="75">
        <v>9</v>
      </c>
      <c r="L67" s="51" t="s">
        <v>4</v>
      </c>
      <c r="M67" s="75">
        <v>4</v>
      </c>
      <c r="N67" s="52" t="s">
        <v>2</v>
      </c>
      <c r="O67" s="51" t="s">
        <v>4</v>
      </c>
      <c r="P67" s="52" t="s">
        <v>3</v>
      </c>
      <c r="Q67" s="52" t="s">
        <v>3</v>
      </c>
      <c r="R67" s="52" t="s">
        <v>2</v>
      </c>
      <c r="S67" s="52" t="s">
        <v>2</v>
      </c>
      <c r="T67" s="52" t="s">
        <v>3</v>
      </c>
      <c r="U67" s="52" t="s">
        <v>3</v>
      </c>
      <c r="V67" s="52" t="s">
        <v>2</v>
      </c>
      <c r="W67" s="52" t="s">
        <v>3</v>
      </c>
      <c r="X67" s="52" t="s">
        <v>4</v>
      </c>
      <c r="Y67" s="52" t="s">
        <v>4</v>
      </c>
      <c r="Z67" s="52" t="s">
        <v>3</v>
      </c>
      <c r="AA67" s="69"/>
      <c r="AB67" s="81">
        <f t="shared" si="17"/>
        <v>13</v>
      </c>
      <c r="AC67" s="70"/>
      <c r="AD67" s="82">
        <f t="shared" si="18"/>
        <v>4</v>
      </c>
      <c r="AE67" s="82">
        <f t="shared" si="13"/>
        <v>60</v>
      </c>
      <c r="AF67" s="83">
        <f t="shared" si="19"/>
        <v>73</v>
      </c>
      <c r="AG67" s="71"/>
    </row>
    <row r="68" spans="1:33" s="39" customFormat="1" ht="12.75">
      <c r="A68" s="50">
        <v>59</v>
      </c>
      <c r="B68" s="51"/>
      <c r="C68" s="50" t="s">
        <v>104</v>
      </c>
      <c r="D68" s="50">
        <v>2</v>
      </c>
      <c r="E68" s="50" t="s">
        <v>98</v>
      </c>
      <c r="F68" s="50"/>
      <c r="G68" s="51" t="s">
        <v>26</v>
      </c>
      <c r="H68" s="50"/>
      <c r="I68" s="60">
        <v>0.6993055555555556</v>
      </c>
      <c r="J68" s="80">
        <v>0.7284722222222223</v>
      </c>
      <c r="K68" s="75">
        <v>52</v>
      </c>
      <c r="L68" s="51" t="s">
        <v>4</v>
      </c>
      <c r="M68" s="75">
        <v>24</v>
      </c>
      <c r="N68" s="52" t="s">
        <v>2</v>
      </c>
      <c r="O68" s="51" t="s">
        <v>3</v>
      </c>
      <c r="P68" s="52" t="s">
        <v>3</v>
      </c>
      <c r="Q68" s="52" t="s">
        <v>2</v>
      </c>
      <c r="R68" s="52" t="s">
        <v>2</v>
      </c>
      <c r="S68" s="52" t="s">
        <v>2</v>
      </c>
      <c r="T68" s="52" t="s">
        <v>4</v>
      </c>
      <c r="U68" s="52" t="s">
        <v>3</v>
      </c>
      <c r="V68" s="52" t="s">
        <v>4</v>
      </c>
      <c r="W68" s="52" t="s">
        <v>4</v>
      </c>
      <c r="X68" s="52" t="s">
        <v>2</v>
      </c>
      <c r="Y68" s="52" t="s">
        <v>3</v>
      </c>
      <c r="Z68" s="52" t="s">
        <v>3</v>
      </c>
      <c r="AA68" s="69"/>
      <c r="AB68" s="81">
        <f t="shared" si="17"/>
        <v>76</v>
      </c>
      <c r="AC68" s="70"/>
      <c r="AD68" s="82">
        <f t="shared" si="18"/>
        <v>10</v>
      </c>
      <c r="AE68" s="82">
        <f t="shared" si="13"/>
        <v>60</v>
      </c>
      <c r="AF68" s="83">
        <f t="shared" si="19"/>
        <v>136</v>
      </c>
      <c r="AG68" s="71"/>
    </row>
    <row r="69" spans="1:33" s="39" customFormat="1" ht="12.75">
      <c r="A69" s="50">
        <v>60</v>
      </c>
      <c r="B69" s="51"/>
      <c r="C69" s="50" t="s">
        <v>105</v>
      </c>
      <c r="D69" s="50">
        <v>3</v>
      </c>
      <c r="E69" s="50" t="s">
        <v>106</v>
      </c>
      <c r="F69" s="50"/>
      <c r="G69" s="51" t="s">
        <v>26</v>
      </c>
      <c r="H69" s="50"/>
      <c r="I69" s="60">
        <v>0.7013888888888888</v>
      </c>
      <c r="J69" s="80">
        <v>0.7229166666666668</v>
      </c>
      <c r="K69" s="75">
        <v>56</v>
      </c>
      <c r="L69" s="51" t="s">
        <v>4</v>
      </c>
      <c r="M69" s="75">
        <v>9</v>
      </c>
      <c r="N69" s="52" t="s">
        <v>2</v>
      </c>
      <c r="O69" s="51" t="s">
        <v>4</v>
      </c>
      <c r="P69" s="52" t="s">
        <v>3</v>
      </c>
      <c r="Q69" s="52" t="s">
        <v>2</v>
      </c>
      <c r="R69" s="52" t="s">
        <v>2</v>
      </c>
      <c r="S69" s="52" t="s">
        <v>2</v>
      </c>
      <c r="T69" s="52" t="s">
        <v>2</v>
      </c>
      <c r="U69" s="52" t="s">
        <v>4</v>
      </c>
      <c r="V69" s="52" t="s">
        <v>4</v>
      </c>
      <c r="W69" s="52" t="s">
        <v>4</v>
      </c>
      <c r="X69" s="52" t="s">
        <v>2</v>
      </c>
      <c r="Y69" s="52" t="s">
        <v>3</v>
      </c>
      <c r="Z69" s="52" t="s">
        <v>4</v>
      </c>
      <c r="AA69" s="69"/>
      <c r="AB69" s="81">
        <f t="shared" si="17"/>
        <v>65</v>
      </c>
      <c r="AC69" s="70"/>
      <c r="AD69" s="82">
        <f t="shared" si="18"/>
        <v>12</v>
      </c>
      <c r="AE69" s="82">
        <f t="shared" si="13"/>
        <v>60</v>
      </c>
      <c r="AF69" s="83">
        <f t="shared" si="19"/>
        <v>125</v>
      </c>
      <c r="AG69" s="71"/>
    </row>
    <row r="70" spans="1:33" s="39" customFormat="1" ht="12.75">
      <c r="A70" s="50">
        <v>61</v>
      </c>
      <c r="B70" s="51"/>
      <c r="C70" s="50" t="s">
        <v>107</v>
      </c>
      <c r="D70" s="50">
        <v>4</v>
      </c>
      <c r="E70" s="50" t="s">
        <v>85</v>
      </c>
      <c r="F70" s="50"/>
      <c r="G70" s="51" t="s">
        <v>26</v>
      </c>
      <c r="H70" s="50"/>
      <c r="I70" s="60">
        <v>0.7083333333333334</v>
      </c>
      <c r="J70" s="80">
        <v>0.7277777777777777</v>
      </c>
      <c r="K70" s="75">
        <v>59</v>
      </c>
      <c r="L70" s="51" t="s">
        <v>3</v>
      </c>
      <c r="M70" s="75">
        <v>28</v>
      </c>
      <c r="N70" s="52" t="s">
        <v>4</v>
      </c>
      <c r="O70" s="51" t="s">
        <v>3</v>
      </c>
      <c r="P70" s="52" t="s">
        <v>3</v>
      </c>
      <c r="Q70" s="52" t="s">
        <v>2</v>
      </c>
      <c r="R70" s="52" t="s">
        <v>2</v>
      </c>
      <c r="S70" s="52" t="s">
        <v>2</v>
      </c>
      <c r="T70" s="52" t="s">
        <v>3</v>
      </c>
      <c r="U70" s="52" t="s">
        <v>4</v>
      </c>
      <c r="V70" s="52" t="s">
        <v>4</v>
      </c>
      <c r="W70" s="52" t="s">
        <v>4</v>
      </c>
      <c r="X70" s="52" t="s">
        <v>2</v>
      </c>
      <c r="Y70" s="52" t="s">
        <v>3</v>
      </c>
      <c r="Z70" s="52" t="s">
        <v>4</v>
      </c>
      <c r="AA70" s="69"/>
      <c r="AB70" s="81">
        <f t="shared" si="17"/>
        <v>87</v>
      </c>
      <c r="AC70" s="70"/>
      <c r="AD70" s="82">
        <f t="shared" si="18"/>
        <v>12</v>
      </c>
      <c r="AE70" s="82">
        <f t="shared" si="13"/>
        <v>60</v>
      </c>
      <c r="AF70" s="83">
        <f t="shared" si="19"/>
        <v>147</v>
      </c>
      <c r="AG70" s="71"/>
    </row>
    <row r="71" spans="1:33" s="39" customFormat="1" ht="12.75">
      <c r="A71" s="50">
        <v>62</v>
      </c>
      <c r="B71" s="51"/>
      <c r="C71" s="50" t="s">
        <v>108</v>
      </c>
      <c r="D71" s="50">
        <v>4</v>
      </c>
      <c r="E71" s="50" t="s">
        <v>109</v>
      </c>
      <c r="F71" s="50"/>
      <c r="G71" s="51" t="s">
        <v>26</v>
      </c>
      <c r="H71" s="50"/>
      <c r="I71" s="60">
        <v>0.7083333333333334</v>
      </c>
      <c r="J71" s="80">
        <v>0.7361111111111112</v>
      </c>
      <c r="K71" s="75">
        <v>59</v>
      </c>
      <c r="L71" s="51" t="s">
        <v>3</v>
      </c>
      <c r="M71" s="75">
        <v>13</v>
      </c>
      <c r="N71" s="52" t="s">
        <v>4</v>
      </c>
      <c r="O71" s="51" t="s">
        <v>4</v>
      </c>
      <c r="P71" s="52" t="s">
        <v>3</v>
      </c>
      <c r="Q71" s="52" t="s">
        <v>2</v>
      </c>
      <c r="R71" s="52" t="s">
        <v>2</v>
      </c>
      <c r="S71" s="52" t="s">
        <v>2</v>
      </c>
      <c r="T71" s="52" t="s">
        <v>2</v>
      </c>
      <c r="U71" s="52" t="s">
        <v>4</v>
      </c>
      <c r="V71" s="52" t="s">
        <v>4</v>
      </c>
      <c r="W71" s="52" t="s">
        <v>4</v>
      </c>
      <c r="X71" s="52" t="s">
        <v>2</v>
      </c>
      <c r="Y71" s="52" t="s">
        <v>3</v>
      </c>
      <c r="Z71" s="52" t="s">
        <v>4</v>
      </c>
      <c r="AA71" s="69"/>
      <c r="AB71" s="81">
        <f t="shared" si="17"/>
        <v>72</v>
      </c>
      <c r="AC71" s="70"/>
      <c r="AD71" s="82">
        <f t="shared" si="18"/>
        <v>12</v>
      </c>
      <c r="AE71" s="82">
        <f t="shared" si="13"/>
        <v>60</v>
      </c>
      <c r="AF71" s="83">
        <f t="shared" si="19"/>
        <v>132</v>
      </c>
      <c r="AG71" s="71"/>
    </row>
    <row r="72" spans="1:33" s="39" customFormat="1" ht="12.75">
      <c r="A72" s="50">
        <v>63</v>
      </c>
      <c r="B72" s="51"/>
      <c r="C72" s="50" t="s">
        <v>110</v>
      </c>
      <c r="D72" s="50">
        <v>1</v>
      </c>
      <c r="E72" s="50" t="s">
        <v>85</v>
      </c>
      <c r="F72" s="50"/>
      <c r="G72" s="51" t="s">
        <v>26</v>
      </c>
      <c r="H72" s="50"/>
      <c r="I72" s="60">
        <v>0.7083333333333334</v>
      </c>
      <c r="J72" s="80">
        <v>0.7222222222222222</v>
      </c>
      <c r="K72" s="75">
        <v>59</v>
      </c>
      <c r="L72" s="51" t="s">
        <v>3</v>
      </c>
      <c r="M72" s="75">
        <v>9</v>
      </c>
      <c r="N72" s="52" t="s">
        <v>2</v>
      </c>
      <c r="O72" s="51" t="s">
        <v>4</v>
      </c>
      <c r="P72" s="52" t="s">
        <v>3</v>
      </c>
      <c r="Q72" s="52" t="s">
        <v>2</v>
      </c>
      <c r="R72" s="52" t="s">
        <v>2</v>
      </c>
      <c r="S72" s="52" t="s">
        <v>2</v>
      </c>
      <c r="T72" s="52"/>
      <c r="U72" s="52"/>
      <c r="V72" s="52"/>
      <c r="W72" s="52"/>
      <c r="X72" s="52"/>
      <c r="Y72" s="52"/>
      <c r="Z72" s="52"/>
      <c r="AA72" s="69"/>
      <c r="AB72" s="81">
        <f t="shared" si="17"/>
        <v>68</v>
      </c>
      <c r="AC72" s="70"/>
      <c r="AD72" s="82">
        <f t="shared" si="18"/>
        <v>6</v>
      </c>
      <c r="AE72" s="82">
        <f t="shared" si="13"/>
        <v>0</v>
      </c>
      <c r="AF72" s="83">
        <f t="shared" si="19"/>
        <v>68</v>
      </c>
      <c r="AG72" s="71"/>
    </row>
    <row r="73" spans="1:33" s="39" customFormat="1" ht="12.75">
      <c r="A73" s="50">
        <v>64</v>
      </c>
      <c r="B73" s="51"/>
      <c r="C73" s="50" t="s">
        <v>111</v>
      </c>
      <c r="D73" s="50">
        <v>1</v>
      </c>
      <c r="E73" s="50" t="s">
        <v>85</v>
      </c>
      <c r="F73" s="50"/>
      <c r="G73" s="51" t="s">
        <v>26</v>
      </c>
      <c r="H73" s="50"/>
      <c r="I73" s="60">
        <v>0.71875</v>
      </c>
      <c r="J73" s="80">
        <v>0.7381944444444444</v>
      </c>
      <c r="K73" s="75">
        <v>15</v>
      </c>
      <c r="L73" s="51" t="s">
        <v>4</v>
      </c>
      <c r="M73" s="75">
        <v>4</v>
      </c>
      <c r="N73" s="52" t="s">
        <v>2</v>
      </c>
      <c r="O73" s="51" t="s">
        <v>3</v>
      </c>
      <c r="P73" s="52" t="s">
        <v>3</v>
      </c>
      <c r="Q73" s="52" t="s">
        <v>2</v>
      </c>
      <c r="R73" s="52" t="s">
        <v>2</v>
      </c>
      <c r="S73" s="52" t="s">
        <v>2</v>
      </c>
      <c r="T73" s="52" t="s">
        <v>2</v>
      </c>
      <c r="U73" s="52" t="s">
        <v>4</v>
      </c>
      <c r="V73" s="52" t="s">
        <v>4</v>
      </c>
      <c r="W73" s="52" t="s">
        <v>4</v>
      </c>
      <c r="X73" s="52" t="s">
        <v>2</v>
      </c>
      <c r="Y73" s="52" t="s">
        <v>3</v>
      </c>
      <c r="Z73" s="52" t="s">
        <v>4</v>
      </c>
      <c r="AA73" s="69"/>
      <c r="AB73" s="81">
        <f t="shared" si="17"/>
        <v>19</v>
      </c>
      <c r="AC73" s="70"/>
      <c r="AD73" s="82">
        <f t="shared" si="18"/>
        <v>13</v>
      </c>
      <c r="AE73" s="82">
        <f t="shared" si="13"/>
        <v>60</v>
      </c>
      <c r="AF73" s="83">
        <f t="shared" si="19"/>
        <v>79</v>
      </c>
      <c r="AG73" s="71"/>
    </row>
    <row r="74" spans="1:33" s="39" customFormat="1" ht="12.75">
      <c r="A74" s="50">
        <v>65</v>
      </c>
      <c r="B74" s="51"/>
      <c r="C74" s="50" t="s">
        <v>112</v>
      </c>
      <c r="D74" s="50">
        <v>1</v>
      </c>
      <c r="E74" s="50" t="s">
        <v>85</v>
      </c>
      <c r="F74" s="50"/>
      <c r="G74" s="51" t="s">
        <v>26</v>
      </c>
      <c r="H74" s="50"/>
      <c r="I74" s="60">
        <v>0.7013888888888888</v>
      </c>
      <c r="J74" s="80">
        <v>0.7333333333333334</v>
      </c>
      <c r="K74" s="75">
        <v>15</v>
      </c>
      <c r="L74" s="51" t="s">
        <v>4</v>
      </c>
      <c r="M74" s="75">
        <v>4</v>
      </c>
      <c r="N74" s="52" t="s">
        <v>2</v>
      </c>
      <c r="O74" s="51" t="s">
        <v>3</v>
      </c>
      <c r="P74" s="52" t="s">
        <v>3</v>
      </c>
      <c r="Q74" s="52" t="s">
        <v>2</v>
      </c>
      <c r="R74" s="52" t="s">
        <v>2</v>
      </c>
      <c r="S74" s="52" t="s">
        <v>2</v>
      </c>
      <c r="T74" s="52" t="s">
        <v>2</v>
      </c>
      <c r="U74" s="52" t="s">
        <v>4</v>
      </c>
      <c r="V74" s="52" t="s">
        <v>4</v>
      </c>
      <c r="W74" s="52" t="s">
        <v>4</v>
      </c>
      <c r="X74" s="52" t="s">
        <v>2</v>
      </c>
      <c r="Y74" s="52" t="s">
        <v>3</v>
      </c>
      <c r="Z74" s="52" t="s">
        <v>4</v>
      </c>
      <c r="AA74" s="69"/>
      <c r="AB74" s="81">
        <f t="shared" si="17"/>
        <v>19</v>
      </c>
      <c r="AC74" s="70"/>
      <c r="AD74" s="82">
        <f t="shared" si="18"/>
        <v>13</v>
      </c>
      <c r="AE74" s="82">
        <f t="shared" si="13"/>
        <v>60</v>
      </c>
      <c r="AF74" s="83">
        <f t="shared" si="19"/>
        <v>79</v>
      </c>
      <c r="AG74" s="71"/>
    </row>
    <row r="75" spans="1:33" s="39" customFormat="1" ht="12.75">
      <c r="A75" s="50">
        <v>66</v>
      </c>
      <c r="B75" s="51"/>
      <c r="C75" s="50" t="s">
        <v>113</v>
      </c>
      <c r="D75" s="50">
        <v>1</v>
      </c>
      <c r="E75" s="50" t="s">
        <v>85</v>
      </c>
      <c r="F75" s="50"/>
      <c r="G75" s="51" t="s">
        <v>26</v>
      </c>
      <c r="H75" s="50"/>
      <c r="I75" s="60">
        <v>0.71875</v>
      </c>
      <c r="J75" s="80">
        <v>0.7381944444444444</v>
      </c>
      <c r="K75" s="75">
        <v>15</v>
      </c>
      <c r="L75" s="51" t="s">
        <v>4</v>
      </c>
      <c r="M75" s="75">
        <v>4</v>
      </c>
      <c r="N75" s="52" t="s">
        <v>2</v>
      </c>
      <c r="O75" s="51" t="s">
        <v>2</v>
      </c>
      <c r="P75" s="52" t="s">
        <v>3</v>
      </c>
      <c r="Q75" s="52" t="s">
        <v>2</v>
      </c>
      <c r="R75" s="52" t="s">
        <v>2</v>
      </c>
      <c r="S75" s="52" t="s">
        <v>2</v>
      </c>
      <c r="T75" s="52" t="s">
        <v>2</v>
      </c>
      <c r="U75" s="52" t="s">
        <v>4</v>
      </c>
      <c r="V75" s="52" t="s">
        <v>4</v>
      </c>
      <c r="W75" s="52" t="s">
        <v>4</v>
      </c>
      <c r="X75" s="52" t="s">
        <v>2</v>
      </c>
      <c r="Y75" s="52" t="s">
        <v>3</v>
      </c>
      <c r="Z75" s="52" t="s">
        <v>4</v>
      </c>
      <c r="AA75" s="69"/>
      <c r="AB75" s="81">
        <f t="shared" si="17"/>
        <v>19</v>
      </c>
      <c r="AC75" s="70"/>
      <c r="AD75" s="82">
        <f t="shared" si="18"/>
        <v>12</v>
      </c>
      <c r="AE75" s="82">
        <f t="shared" si="13"/>
        <v>60</v>
      </c>
      <c r="AF75" s="83">
        <f t="shared" si="19"/>
        <v>79</v>
      </c>
      <c r="AG75" s="71"/>
    </row>
    <row r="76" spans="1:33" s="39" customFormat="1" ht="12.75">
      <c r="A76" s="50">
        <v>67</v>
      </c>
      <c r="B76" s="51"/>
      <c r="C76" s="50" t="s">
        <v>114</v>
      </c>
      <c r="D76" s="50">
        <v>3</v>
      </c>
      <c r="E76" s="50" t="s">
        <v>98</v>
      </c>
      <c r="F76" s="50"/>
      <c r="G76" s="51" t="s">
        <v>26</v>
      </c>
      <c r="H76" s="50"/>
      <c r="I76" s="60">
        <v>0.70625</v>
      </c>
      <c r="J76" s="80">
        <v>0.7263888888888889</v>
      </c>
      <c r="K76" s="75">
        <v>59</v>
      </c>
      <c r="L76" s="51" t="s">
        <v>3</v>
      </c>
      <c r="M76" s="75">
        <v>30</v>
      </c>
      <c r="N76" s="52" t="s">
        <v>2</v>
      </c>
      <c r="O76" s="51" t="s">
        <v>4</v>
      </c>
      <c r="P76" s="52" t="s">
        <v>3</v>
      </c>
      <c r="Q76" s="52" t="s">
        <v>2</v>
      </c>
      <c r="R76" s="52" t="s">
        <v>2</v>
      </c>
      <c r="S76" s="52" t="s">
        <v>2</v>
      </c>
      <c r="T76" s="52" t="s">
        <v>2</v>
      </c>
      <c r="U76" s="52"/>
      <c r="V76" s="52"/>
      <c r="W76" s="52"/>
      <c r="X76" s="52"/>
      <c r="Y76" s="52"/>
      <c r="Z76" s="52"/>
      <c r="AA76" s="69"/>
      <c r="AB76" s="81">
        <f t="shared" si="17"/>
        <v>89</v>
      </c>
      <c r="AC76" s="70"/>
      <c r="AD76" s="82">
        <f t="shared" si="18"/>
        <v>7</v>
      </c>
      <c r="AE76" s="82">
        <f t="shared" si="13"/>
        <v>0</v>
      </c>
      <c r="AF76" s="83">
        <f t="shared" si="19"/>
        <v>89</v>
      </c>
      <c r="AG76" s="71"/>
    </row>
    <row r="77" spans="1:33" s="39" customFormat="1" ht="12.75">
      <c r="A77" s="50">
        <v>68</v>
      </c>
      <c r="B77" s="51"/>
      <c r="C77" s="50" t="s">
        <v>115</v>
      </c>
      <c r="D77" s="50">
        <v>1</v>
      </c>
      <c r="E77" s="50" t="s">
        <v>98</v>
      </c>
      <c r="F77" s="50"/>
      <c r="G77" s="51" t="s">
        <v>26</v>
      </c>
      <c r="H77" s="50"/>
      <c r="I77" s="60">
        <v>0.7104166666666667</v>
      </c>
      <c r="J77" s="80">
        <v>0.7263888888888889</v>
      </c>
      <c r="K77" s="75">
        <v>18</v>
      </c>
      <c r="L77" s="51" t="s">
        <v>4</v>
      </c>
      <c r="M77" s="75">
        <v>13</v>
      </c>
      <c r="N77" s="52" t="s">
        <v>2</v>
      </c>
      <c r="O77" s="51" t="s">
        <v>4</v>
      </c>
      <c r="P77" s="52" t="s">
        <v>3</v>
      </c>
      <c r="Q77" s="52" t="s">
        <v>2</v>
      </c>
      <c r="R77" s="52" t="s">
        <v>2</v>
      </c>
      <c r="S77" s="52" t="s">
        <v>2</v>
      </c>
      <c r="T77" s="52"/>
      <c r="U77" s="52"/>
      <c r="V77" s="52"/>
      <c r="W77" s="52"/>
      <c r="X77" s="52"/>
      <c r="Y77" s="52"/>
      <c r="Z77" s="52"/>
      <c r="AA77" s="69"/>
      <c r="AB77" s="81">
        <f t="shared" si="17"/>
        <v>31</v>
      </c>
      <c r="AC77" s="70"/>
      <c r="AD77" s="82">
        <f t="shared" si="18"/>
        <v>5</v>
      </c>
      <c r="AE77" s="82">
        <f t="shared" si="13"/>
        <v>60</v>
      </c>
      <c r="AF77" s="83">
        <f t="shared" si="19"/>
        <v>91</v>
      </c>
      <c r="AG77" s="71"/>
    </row>
    <row r="78" spans="1:33" s="39" customFormat="1" ht="12.75">
      <c r="A78" s="50">
        <v>69</v>
      </c>
      <c r="B78" s="51"/>
      <c r="C78" s="50" t="s">
        <v>116</v>
      </c>
      <c r="D78" s="50">
        <v>3</v>
      </c>
      <c r="E78" s="50" t="s">
        <v>101</v>
      </c>
      <c r="F78" s="50"/>
      <c r="G78" s="51" t="s">
        <v>26</v>
      </c>
      <c r="H78" s="50"/>
      <c r="I78" s="60">
        <v>0.7083333333333334</v>
      </c>
      <c r="J78" s="80">
        <v>0.7222222222222222</v>
      </c>
      <c r="K78" s="75">
        <v>18</v>
      </c>
      <c r="L78" s="51" t="s">
        <v>4</v>
      </c>
      <c r="M78" s="75">
        <v>3</v>
      </c>
      <c r="N78" s="52" t="s">
        <v>2</v>
      </c>
      <c r="O78" s="51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69"/>
      <c r="AB78" s="81">
        <f t="shared" si="17"/>
        <v>21</v>
      </c>
      <c r="AC78" s="70"/>
      <c r="AD78" s="82">
        <f t="shared" si="18"/>
        <v>1</v>
      </c>
      <c r="AE78" s="82">
        <f t="shared" si="13"/>
        <v>60</v>
      </c>
      <c r="AF78" s="83">
        <f t="shared" si="19"/>
        <v>81</v>
      </c>
      <c r="AG78" s="71"/>
    </row>
    <row r="79" spans="1:33" s="39" customFormat="1" ht="12.75">
      <c r="A79" s="50">
        <v>70</v>
      </c>
      <c r="B79" s="51"/>
      <c r="C79" s="50" t="s">
        <v>118</v>
      </c>
      <c r="D79" s="50">
        <v>1</v>
      </c>
      <c r="E79" s="50" t="s">
        <v>48</v>
      </c>
      <c r="F79" s="50"/>
      <c r="G79" s="51" t="s">
        <v>26</v>
      </c>
      <c r="H79" s="50"/>
      <c r="I79" s="60">
        <v>0.71875</v>
      </c>
      <c r="J79" s="80">
        <v>0.7381944444444444</v>
      </c>
      <c r="K79" s="75">
        <v>34</v>
      </c>
      <c r="L79" s="51" t="s">
        <v>4</v>
      </c>
      <c r="M79" s="75">
        <v>27</v>
      </c>
      <c r="N79" s="52" t="s">
        <v>3</v>
      </c>
      <c r="O79" s="51" t="s">
        <v>2</v>
      </c>
      <c r="P79" s="52" t="s">
        <v>3</v>
      </c>
      <c r="Q79" s="52" t="s">
        <v>2</v>
      </c>
      <c r="R79" s="52" t="s">
        <v>2</v>
      </c>
      <c r="S79" s="52" t="s">
        <v>2</v>
      </c>
      <c r="T79" s="52" t="s">
        <v>2</v>
      </c>
      <c r="U79" s="52" t="s">
        <v>4</v>
      </c>
      <c r="V79" s="52" t="s">
        <v>4</v>
      </c>
      <c r="W79" s="52" t="s">
        <v>4</v>
      </c>
      <c r="X79" s="52" t="s">
        <v>2</v>
      </c>
      <c r="Y79" s="52" t="s">
        <v>3</v>
      </c>
      <c r="Z79" s="52" t="s">
        <v>4</v>
      </c>
      <c r="AA79" s="69"/>
      <c r="AB79" s="81">
        <f t="shared" si="17"/>
        <v>61</v>
      </c>
      <c r="AC79" s="70"/>
      <c r="AD79" s="82">
        <f t="shared" si="18"/>
        <v>11</v>
      </c>
      <c r="AE79" s="82">
        <f t="shared" si="13"/>
        <v>120</v>
      </c>
      <c r="AF79" s="83">
        <f t="shared" si="19"/>
        <v>181</v>
      </c>
      <c r="AG79" s="71"/>
    </row>
    <row r="80" spans="1:33" s="39" customFormat="1" ht="12.75">
      <c r="A80" s="50">
        <v>71</v>
      </c>
      <c r="B80" s="51"/>
      <c r="C80" s="50" t="s">
        <v>120</v>
      </c>
      <c r="D80" s="50">
        <v>1</v>
      </c>
      <c r="E80" s="50" t="s">
        <v>119</v>
      </c>
      <c r="F80" s="50"/>
      <c r="G80" s="51" t="s">
        <v>26</v>
      </c>
      <c r="H80" s="50"/>
      <c r="I80" s="60">
        <v>0.7222222222222222</v>
      </c>
      <c r="J80" s="80">
        <v>0.7409722222222223</v>
      </c>
      <c r="K80" s="75">
        <v>9</v>
      </c>
      <c r="L80" s="51" t="s">
        <v>4</v>
      </c>
      <c r="M80" s="75">
        <v>5</v>
      </c>
      <c r="N80" s="52" t="s">
        <v>2</v>
      </c>
      <c r="O80" s="51" t="s">
        <v>4</v>
      </c>
      <c r="P80" s="52" t="s">
        <v>3</v>
      </c>
      <c r="Q80" s="52" t="s">
        <v>2</v>
      </c>
      <c r="R80" s="52" t="s">
        <v>2</v>
      </c>
      <c r="S80" s="52" t="s">
        <v>2</v>
      </c>
      <c r="T80" s="52" t="s">
        <v>2</v>
      </c>
      <c r="U80" s="52" t="s">
        <v>4</v>
      </c>
      <c r="V80" s="52" t="s">
        <v>4</v>
      </c>
      <c r="W80" s="52" t="s">
        <v>4</v>
      </c>
      <c r="X80" s="52" t="s">
        <v>2</v>
      </c>
      <c r="Y80" s="52" t="s">
        <v>3</v>
      </c>
      <c r="Z80" s="52" t="s">
        <v>4</v>
      </c>
      <c r="AA80" s="69"/>
      <c r="AB80" s="81">
        <f t="shared" si="17"/>
        <v>14</v>
      </c>
      <c r="AC80" s="70"/>
      <c r="AD80" s="82">
        <f t="shared" si="18"/>
        <v>12</v>
      </c>
      <c r="AE80" s="82">
        <f t="shared" si="13"/>
        <v>60</v>
      </c>
      <c r="AF80" s="83">
        <f t="shared" si="19"/>
        <v>74</v>
      </c>
      <c r="AG80" s="71"/>
    </row>
    <row r="81" spans="1:33" s="39" customFormat="1" ht="12.75">
      <c r="A81" s="50">
        <v>72</v>
      </c>
      <c r="B81" s="51"/>
      <c r="C81" s="50" t="s">
        <v>121</v>
      </c>
      <c r="D81" s="50">
        <v>1</v>
      </c>
      <c r="E81" s="50" t="s">
        <v>119</v>
      </c>
      <c r="F81" s="50"/>
      <c r="G81" s="51" t="s">
        <v>26</v>
      </c>
      <c r="H81" s="50"/>
      <c r="I81" s="60">
        <v>0.7222222222222222</v>
      </c>
      <c r="J81" s="80">
        <v>0.7409722222222223</v>
      </c>
      <c r="K81" s="75">
        <v>60</v>
      </c>
      <c r="L81" s="51" t="s">
        <v>4</v>
      </c>
      <c r="M81" s="75">
        <v>7</v>
      </c>
      <c r="N81" s="52" t="s">
        <v>2</v>
      </c>
      <c r="O81" s="51" t="s">
        <v>3</v>
      </c>
      <c r="P81" s="52" t="s">
        <v>3</v>
      </c>
      <c r="Q81" s="52" t="s">
        <v>2</v>
      </c>
      <c r="R81" s="52" t="s">
        <v>2</v>
      </c>
      <c r="S81" s="52" t="s">
        <v>2</v>
      </c>
      <c r="T81" s="52" t="s">
        <v>2</v>
      </c>
      <c r="U81" s="52" t="s">
        <v>4</v>
      </c>
      <c r="V81" s="52" t="s">
        <v>4</v>
      </c>
      <c r="W81" s="52" t="s">
        <v>4</v>
      </c>
      <c r="X81" s="52" t="s">
        <v>2</v>
      </c>
      <c r="Y81" s="52" t="s">
        <v>3</v>
      </c>
      <c r="Z81" s="52" t="s">
        <v>4</v>
      </c>
      <c r="AA81" s="69"/>
      <c r="AB81" s="81">
        <f t="shared" si="17"/>
        <v>67</v>
      </c>
      <c r="AC81" s="70"/>
      <c r="AD81" s="82">
        <f t="shared" si="18"/>
        <v>13</v>
      </c>
      <c r="AE81" s="82">
        <f t="shared" si="13"/>
        <v>60</v>
      </c>
      <c r="AF81" s="83">
        <f t="shared" si="19"/>
        <v>127</v>
      </c>
      <c r="AG81" s="71"/>
    </row>
    <row r="82" spans="1:33" s="39" customFormat="1" ht="12.75">
      <c r="A82" s="50">
        <v>73</v>
      </c>
      <c r="B82" s="51"/>
      <c r="C82" s="50" t="s">
        <v>123</v>
      </c>
      <c r="D82" s="50">
        <v>3</v>
      </c>
      <c r="E82" s="50" t="s">
        <v>70</v>
      </c>
      <c r="F82" s="50"/>
      <c r="G82" s="51" t="s">
        <v>26</v>
      </c>
      <c r="H82" s="50"/>
      <c r="I82" s="60">
        <v>0.6881944444444444</v>
      </c>
      <c r="J82" s="80">
        <v>0.7118055555555555</v>
      </c>
      <c r="K82" s="75">
        <v>30</v>
      </c>
      <c r="L82" s="51" t="s">
        <v>3</v>
      </c>
      <c r="M82" s="75">
        <v>3</v>
      </c>
      <c r="N82" s="52" t="s">
        <v>2</v>
      </c>
      <c r="O82" s="51" t="s">
        <v>3</v>
      </c>
      <c r="P82" s="52" t="s">
        <v>3</v>
      </c>
      <c r="Q82" s="52" t="s">
        <v>2</v>
      </c>
      <c r="R82" s="52" t="s">
        <v>2</v>
      </c>
      <c r="S82" s="52" t="s">
        <v>2</v>
      </c>
      <c r="T82" s="52" t="s">
        <v>2</v>
      </c>
      <c r="U82" s="52" t="s">
        <v>4</v>
      </c>
      <c r="V82" s="52" t="s">
        <v>4</v>
      </c>
      <c r="W82" s="52" t="s">
        <v>4</v>
      </c>
      <c r="X82" s="52" t="s">
        <v>2</v>
      </c>
      <c r="Y82" s="52" t="s">
        <v>3</v>
      </c>
      <c r="Z82" s="52" t="s">
        <v>4</v>
      </c>
      <c r="AA82" s="69"/>
      <c r="AB82" s="81">
        <f t="shared" si="17"/>
        <v>33</v>
      </c>
      <c r="AC82" s="70"/>
      <c r="AD82" s="82">
        <f t="shared" si="18"/>
        <v>14</v>
      </c>
      <c r="AE82" s="82">
        <f t="shared" si="13"/>
        <v>0</v>
      </c>
      <c r="AF82" s="83">
        <f t="shared" si="19"/>
        <v>33</v>
      </c>
      <c r="AG82" s="71"/>
    </row>
    <row r="83" spans="1:33" s="39" customFormat="1" ht="12.75">
      <c r="A83" s="50">
        <v>74</v>
      </c>
      <c r="B83" s="51"/>
      <c r="C83" s="50" t="s">
        <v>124</v>
      </c>
      <c r="D83" s="50">
        <v>3</v>
      </c>
      <c r="E83" s="50" t="s">
        <v>46</v>
      </c>
      <c r="F83" s="50"/>
      <c r="G83" s="51" t="s">
        <v>26</v>
      </c>
      <c r="H83" s="50"/>
      <c r="I83" s="60">
        <v>0.6875</v>
      </c>
      <c r="J83" s="80">
        <v>0.71875</v>
      </c>
      <c r="K83" s="75">
        <v>19</v>
      </c>
      <c r="L83" s="51" t="s">
        <v>3</v>
      </c>
      <c r="M83" s="75">
        <v>5</v>
      </c>
      <c r="N83" s="52" t="s">
        <v>2</v>
      </c>
      <c r="O83" s="51" t="s">
        <v>3</v>
      </c>
      <c r="P83" s="52" t="s">
        <v>3</v>
      </c>
      <c r="Q83" s="52" t="s">
        <v>2</v>
      </c>
      <c r="R83" s="52" t="s">
        <v>2</v>
      </c>
      <c r="S83" s="52" t="s">
        <v>2</v>
      </c>
      <c r="T83" s="52" t="s">
        <v>2</v>
      </c>
      <c r="U83" s="52" t="s">
        <v>4</v>
      </c>
      <c r="V83" s="52" t="s">
        <v>4</v>
      </c>
      <c r="W83" s="52" t="s">
        <v>4</v>
      </c>
      <c r="X83" s="52" t="s">
        <v>2</v>
      </c>
      <c r="Y83" s="52" t="s">
        <v>4</v>
      </c>
      <c r="Z83" s="52" t="s">
        <v>4</v>
      </c>
      <c r="AA83" s="69"/>
      <c r="AB83" s="81">
        <f t="shared" si="17"/>
        <v>24</v>
      </c>
      <c r="AC83" s="70"/>
      <c r="AD83" s="82">
        <f t="shared" si="18"/>
        <v>13</v>
      </c>
      <c r="AE83" s="82">
        <f t="shared" si="13"/>
        <v>0</v>
      </c>
      <c r="AF83" s="83">
        <f t="shared" si="19"/>
        <v>24</v>
      </c>
      <c r="AG83" s="71"/>
    </row>
    <row r="84" spans="1:33" s="39" customFormat="1" ht="12.75">
      <c r="A84" s="50"/>
      <c r="B84" s="51"/>
      <c r="C84" s="101" t="s">
        <v>127</v>
      </c>
      <c r="D84" s="102">
        <f>SUM(D10:D83)</f>
        <v>114</v>
      </c>
      <c r="E84" s="50"/>
      <c r="F84" s="50"/>
      <c r="G84" s="51"/>
      <c r="H84" s="50"/>
      <c r="I84" s="60"/>
      <c r="J84" s="50"/>
      <c r="K84" s="75"/>
      <c r="L84" s="51"/>
      <c r="M84" s="75"/>
      <c r="N84" s="52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69"/>
      <c r="AB84" s="81"/>
      <c r="AC84" s="70"/>
      <c r="AD84" s="82"/>
      <c r="AE84" s="82"/>
      <c r="AF84" s="83"/>
      <c r="AG84" s="71"/>
    </row>
    <row r="85" spans="1:33" s="39" customFormat="1" ht="12.75">
      <c r="A85" s="50"/>
      <c r="B85" s="51"/>
      <c r="C85" s="50"/>
      <c r="D85" s="50"/>
      <c r="E85" s="50"/>
      <c r="F85" s="50"/>
      <c r="G85" s="51"/>
      <c r="H85" s="50"/>
      <c r="I85" s="60"/>
      <c r="J85" s="50"/>
      <c r="K85" s="75"/>
      <c r="L85" s="51"/>
      <c r="M85" s="75"/>
      <c r="N85" s="52"/>
      <c r="O85" s="51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69"/>
      <c r="AB85" s="81"/>
      <c r="AC85" s="70"/>
      <c r="AD85" s="82"/>
      <c r="AE85" s="82"/>
      <c r="AF85" s="83"/>
      <c r="AG85" s="71"/>
    </row>
    <row r="86" spans="1:33" s="39" customFormat="1" ht="12.75">
      <c r="A86" s="50"/>
      <c r="B86" s="51"/>
      <c r="C86" s="50"/>
      <c r="D86" s="50"/>
      <c r="E86" s="50"/>
      <c r="F86" s="50"/>
      <c r="G86" s="51"/>
      <c r="H86" s="50"/>
      <c r="I86" s="60"/>
      <c r="J86" s="50"/>
      <c r="K86" s="75"/>
      <c r="L86" s="51"/>
      <c r="M86" s="75"/>
      <c r="N86" s="52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69"/>
      <c r="AB86" s="81"/>
      <c r="AC86" s="70"/>
      <c r="AD86" s="82"/>
      <c r="AE86" s="82"/>
      <c r="AF86" s="83"/>
      <c r="AG86" s="71"/>
    </row>
    <row r="87" spans="1:33" s="39" customFormat="1" ht="12" customHeight="1">
      <c r="A87" s="50"/>
      <c r="B87" s="51"/>
      <c r="C87" s="50"/>
      <c r="D87" s="50"/>
      <c r="E87" s="50"/>
      <c r="F87" s="50"/>
      <c r="G87" s="51"/>
      <c r="H87" s="50"/>
      <c r="I87" s="60"/>
      <c r="J87" s="80"/>
      <c r="K87" s="75"/>
      <c r="L87" s="51"/>
      <c r="M87" s="75"/>
      <c r="N87" s="52"/>
      <c r="O87" s="51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69"/>
      <c r="AB87" s="81"/>
      <c r="AC87" s="70"/>
      <c r="AD87" s="82"/>
      <c r="AE87" s="82"/>
      <c r="AF87" s="83"/>
      <c r="AG87" s="71"/>
    </row>
    <row r="88" spans="1:33" s="39" customFormat="1" ht="12.75">
      <c r="A88" s="50"/>
      <c r="B88" s="51"/>
      <c r="C88" s="50"/>
      <c r="D88" s="50"/>
      <c r="E88" s="50"/>
      <c r="F88" s="50"/>
      <c r="G88" s="51"/>
      <c r="H88" s="50"/>
      <c r="I88" s="60"/>
      <c r="J88" s="80"/>
      <c r="K88" s="75"/>
      <c r="L88" s="51"/>
      <c r="M88" s="75"/>
      <c r="N88" s="52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69"/>
      <c r="AB88" s="81"/>
      <c r="AC88" s="70"/>
      <c r="AD88" s="82"/>
      <c r="AE88" s="82"/>
      <c r="AF88" s="83"/>
      <c r="AG88" s="71"/>
    </row>
    <row r="89" spans="1:33" s="39" customFormat="1" ht="12.75">
      <c r="A89" s="50"/>
      <c r="B89" s="51"/>
      <c r="C89" s="50"/>
      <c r="D89" s="50"/>
      <c r="E89" s="50"/>
      <c r="F89" s="50"/>
      <c r="G89" s="51"/>
      <c r="H89" s="50"/>
      <c r="I89" s="60"/>
      <c r="J89" s="80"/>
      <c r="K89" s="75"/>
      <c r="L89" s="51"/>
      <c r="M89" s="75"/>
      <c r="N89" s="52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69"/>
      <c r="AB89" s="81"/>
      <c r="AC89" s="70"/>
      <c r="AD89" s="82"/>
      <c r="AE89" s="82"/>
      <c r="AF89" s="83"/>
      <c r="AG89" s="71"/>
    </row>
    <row r="90" spans="3:34" s="39" customFormat="1" ht="12.75">
      <c r="C90" s="44"/>
      <c r="E90" s="44"/>
      <c r="I90" s="44"/>
      <c r="K90" s="40"/>
      <c r="L90" s="41"/>
      <c r="M90" s="42"/>
      <c r="N90" s="43"/>
      <c r="O90" s="33"/>
      <c r="AB90" s="45"/>
      <c r="AC90" s="33"/>
      <c r="AD90" s="33"/>
      <c r="AE90" s="33"/>
      <c r="AF90" s="41"/>
      <c r="AG90" s="40"/>
      <c r="AH90" s="46"/>
    </row>
    <row r="91" spans="11:33" s="39" customFormat="1" ht="13.5" thickBot="1">
      <c r="K91" s="40"/>
      <c r="L91" s="41"/>
      <c r="M91" s="42"/>
      <c r="N91" s="43"/>
      <c r="O91" s="33"/>
      <c r="AB91" s="17" t="s">
        <v>17</v>
      </c>
      <c r="AC91" s="33"/>
      <c r="AD91" s="33"/>
      <c r="AE91" s="33"/>
      <c r="AF91" s="41"/>
      <c r="AG91" s="40"/>
    </row>
    <row r="92" spans="5:36" s="39" customFormat="1" ht="13.5" thickBot="1">
      <c r="E92" s="36" t="s">
        <v>13</v>
      </c>
      <c r="K92" s="40"/>
      <c r="L92" s="10">
        <f>COUNTIF(L9:L89,L7)</f>
        <v>28</v>
      </c>
      <c r="M92" s="16"/>
      <c r="N92" s="10">
        <f aca="true" t="shared" si="20" ref="N92:Z92">COUNTIF(N9:N89,N7)</f>
        <v>55</v>
      </c>
      <c r="O92" s="10">
        <f t="shared" si="20"/>
        <v>38</v>
      </c>
      <c r="P92" s="10">
        <f t="shared" si="20"/>
        <v>58</v>
      </c>
      <c r="Q92" s="10">
        <f t="shared" si="20"/>
        <v>60</v>
      </c>
      <c r="R92" s="10">
        <f t="shared" si="20"/>
        <v>68</v>
      </c>
      <c r="S92" s="10">
        <f t="shared" si="20"/>
        <v>64</v>
      </c>
      <c r="T92" s="10">
        <f t="shared" si="20"/>
        <v>59</v>
      </c>
      <c r="U92" s="10">
        <f t="shared" si="20"/>
        <v>55</v>
      </c>
      <c r="V92" s="10">
        <f t="shared" si="20"/>
        <v>60</v>
      </c>
      <c r="W92" s="10">
        <f t="shared" si="20"/>
        <v>65</v>
      </c>
      <c r="X92" s="10">
        <f t="shared" si="20"/>
        <v>60</v>
      </c>
      <c r="Y92" s="10">
        <f t="shared" si="20"/>
        <v>65</v>
      </c>
      <c r="Z92" s="10">
        <f t="shared" si="20"/>
        <v>59</v>
      </c>
      <c r="AA92" s="11"/>
      <c r="AB92" s="49">
        <f>SUM(O92:Z92)+L92+N92</f>
        <v>794</v>
      </c>
      <c r="AC92" s="15"/>
      <c r="AD92" s="15"/>
      <c r="AE92" s="15"/>
      <c r="AF92" s="15"/>
      <c r="AG92" s="31"/>
      <c r="AH92" s="15"/>
      <c r="AI92" s="15"/>
      <c r="AJ92" s="15"/>
    </row>
    <row r="93" spans="5:36" s="39" customFormat="1" ht="13.5" thickBot="1">
      <c r="E93" s="36" t="s">
        <v>14</v>
      </c>
      <c r="K93" s="40"/>
      <c r="L93" s="11">
        <f>COUNTA(L9:L89)</f>
        <v>71</v>
      </c>
      <c r="M93" s="21"/>
      <c r="N93" s="16">
        <f aca="true" t="shared" si="21" ref="N93:Z93">COUNTA(N9:N89)</f>
        <v>68</v>
      </c>
      <c r="O93" s="15">
        <f t="shared" si="21"/>
        <v>71</v>
      </c>
      <c r="P93" s="11">
        <f t="shared" si="21"/>
        <v>72</v>
      </c>
      <c r="Q93" s="11">
        <f t="shared" si="21"/>
        <v>72</v>
      </c>
      <c r="R93" s="11">
        <f t="shared" si="21"/>
        <v>71</v>
      </c>
      <c r="S93" s="11">
        <f t="shared" si="21"/>
        <v>72</v>
      </c>
      <c r="T93" s="11">
        <f t="shared" si="21"/>
        <v>70</v>
      </c>
      <c r="U93" s="11">
        <f t="shared" si="21"/>
        <v>69</v>
      </c>
      <c r="V93" s="11">
        <f t="shared" si="21"/>
        <v>69</v>
      </c>
      <c r="W93" s="11">
        <f t="shared" si="21"/>
        <v>68</v>
      </c>
      <c r="X93" s="11">
        <f t="shared" si="21"/>
        <v>69</v>
      </c>
      <c r="Y93" s="11">
        <f t="shared" si="21"/>
        <v>69</v>
      </c>
      <c r="Z93" s="16">
        <f t="shared" si="21"/>
        <v>69</v>
      </c>
      <c r="AA93" s="11"/>
      <c r="AB93" s="49">
        <f>SUM(O93:Z93)+L93+N93</f>
        <v>980</v>
      </c>
      <c r="AC93" s="15"/>
      <c r="AD93" s="15"/>
      <c r="AE93" s="15"/>
      <c r="AF93" s="15"/>
      <c r="AG93" s="31"/>
      <c r="AH93" s="15"/>
      <c r="AI93" s="15"/>
      <c r="AJ93" s="15"/>
    </row>
    <row r="94" spans="5:36" s="39" customFormat="1" ht="13.5" thickBot="1">
      <c r="E94" s="36" t="s">
        <v>15</v>
      </c>
      <c r="K94" s="40"/>
      <c r="L94" s="62">
        <f>(L93-L92)/L93</f>
        <v>0.6056338028169014</v>
      </c>
      <c r="M94" s="63"/>
      <c r="N94" s="62">
        <f aca="true" t="shared" si="22" ref="N94:Z94">(N93-N92)/N93</f>
        <v>0.19117647058823528</v>
      </c>
      <c r="O94" s="62">
        <f t="shared" si="22"/>
        <v>0.4647887323943662</v>
      </c>
      <c r="P94" s="62">
        <f t="shared" si="22"/>
        <v>0.19444444444444445</v>
      </c>
      <c r="Q94" s="62">
        <f t="shared" si="22"/>
        <v>0.16666666666666666</v>
      </c>
      <c r="R94" s="62">
        <f t="shared" si="22"/>
        <v>0.04225352112676056</v>
      </c>
      <c r="S94" s="62">
        <f t="shared" si="22"/>
        <v>0.1111111111111111</v>
      </c>
      <c r="T94" s="62">
        <f t="shared" si="22"/>
        <v>0.15714285714285714</v>
      </c>
      <c r="U94" s="62">
        <f t="shared" si="22"/>
        <v>0.2028985507246377</v>
      </c>
      <c r="V94" s="62">
        <f t="shared" si="22"/>
        <v>0.13043478260869565</v>
      </c>
      <c r="W94" s="62">
        <f t="shared" si="22"/>
        <v>0.04411764705882353</v>
      </c>
      <c r="X94" s="62">
        <f t="shared" si="22"/>
        <v>0.13043478260869565</v>
      </c>
      <c r="Y94" s="62">
        <f t="shared" si="22"/>
        <v>0.057971014492753624</v>
      </c>
      <c r="Z94" s="62">
        <f t="shared" si="22"/>
        <v>0.14492753623188406</v>
      </c>
      <c r="AA94" s="47"/>
      <c r="AB94" s="61">
        <f>(AB93-AB92)/AB93</f>
        <v>0.18979591836734694</v>
      </c>
      <c r="AC94" s="48"/>
      <c r="AD94" s="48"/>
      <c r="AE94" s="48"/>
      <c r="AF94" s="48"/>
      <c r="AG94" s="48"/>
      <c r="AH94" s="48"/>
      <c r="AI94" s="48"/>
      <c r="AJ94" s="48"/>
    </row>
    <row r="96" ht="12.75">
      <c r="C96" s="77" t="s">
        <v>25</v>
      </c>
    </row>
    <row r="97" spans="11:33" ht="12.75">
      <c r="K97"/>
      <c r="L97"/>
      <c r="M97"/>
      <c r="N97"/>
      <c r="O97"/>
      <c r="AB97"/>
      <c r="AC97"/>
      <c r="AD97"/>
      <c r="AE97"/>
      <c r="AF97"/>
      <c r="AG97"/>
    </row>
  </sheetData>
  <mergeCells count="1">
    <mergeCell ref="S1:S3"/>
  </mergeCells>
  <printOptions gridLines="1" horizontalCentered="1"/>
  <pageMargins left="0.35433070866141736" right="0.35433070866141736" top="0.1968503937007874" bottom="0.1968503937007874" header="0" footer="0"/>
  <pageSetup fitToHeight="1" fitToWidth="1" horizontalDpi="1200" verticalDpi="12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81"/>
  <sheetViews>
    <sheetView tabSelected="1" workbookViewId="0" topLeftCell="A1">
      <pane xSplit="1" ySplit="8" topLeftCell="F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AA81"/>
    </sheetView>
  </sheetViews>
  <sheetFormatPr defaultColWidth="9.140625" defaultRowHeight="12.75"/>
  <cols>
    <col min="1" max="1" width="4.140625" style="5" customWidth="1"/>
    <col min="2" max="2" width="44.421875" style="0" customWidth="1"/>
    <col min="3" max="3" width="20.57421875" style="96" bestFit="1" customWidth="1"/>
    <col min="4" max="4" width="7.28125" style="0" customWidth="1"/>
    <col min="5" max="5" width="6.140625" style="0" customWidth="1"/>
    <col min="6" max="6" width="4.57421875" style="22" customWidth="1"/>
    <col min="7" max="7" width="4.57421875" style="5" customWidth="1"/>
    <col min="8" max="8" width="4.57421875" style="25" customWidth="1"/>
    <col min="9" max="9" width="4.57421875" style="7" customWidth="1"/>
    <col min="10" max="10" width="4.57421875" style="6" customWidth="1"/>
    <col min="11" max="21" width="4.57421875" style="0" customWidth="1"/>
    <col min="22" max="22" width="1.7109375" style="0" customWidth="1"/>
    <col min="23" max="23" width="6.00390625" style="6" customWidth="1"/>
    <col min="24" max="24" width="1.28515625" style="6" customWidth="1"/>
    <col min="25" max="25" width="4.7109375" style="6" customWidth="1"/>
    <col min="26" max="26" width="4.00390625" style="6" customWidth="1"/>
    <col min="27" max="27" width="6.421875" style="5" customWidth="1"/>
    <col min="28" max="28" width="4.421875" style="22" customWidth="1"/>
    <col min="29" max="29" width="4.00390625" style="0" customWidth="1"/>
    <col min="30" max="30" width="4.421875" style="0" customWidth="1"/>
    <col min="31" max="31" width="6.8515625" style="0" customWidth="1"/>
    <col min="32" max="32" width="5.00390625" style="0" customWidth="1"/>
    <col min="33" max="33" width="3.8515625" style="0" customWidth="1"/>
    <col min="34" max="34" width="4.140625" style="0" customWidth="1"/>
    <col min="35" max="35" width="3.00390625" style="0" customWidth="1"/>
  </cols>
  <sheetData>
    <row r="1" spans="2:28" ht="33.75">
      <c r="B1" s="38" t="s">
        <v>12</v>
      </c>
      <c r="N1" s="100"/>
      <c r="U1" s="12"/>
      <c r="V1" s="12"/>
      <c r="W1" s="12"/>
      <c r="X1" s="12"/>
      <c r="Y1" s="7"/>
      <c r="Z1" s="7"/>
      <c r="AA1" s="22"/>
      <c r="AB1"/>
    </row>
    <row r="2" spans="2:20" ht="21.75" customHeight="1">
      <c r="B2" s="78" t="s">
        <v>5</v>
      </c>
      <c r="D2" s="4"/>
      <c r="E2" s="4"/>
      <c r="F2" s="26"/>
      <c r="G2" s="4"/>
      <c r="H2" s="26"/>
      <c r="I2" s="13"/>
      <c r="J2" s="13"/>
      <c r="L2" s="4"/>
      <c r="M2" s="2"/>
      <c r="N2" s="100"/>
      <c r="T2" s="4"/>
    </row>
    <row r="3" spans="12:20" ht="16.5" customHeight="1">
      <c r="L3" s="4"/>
      <c r="M3" s="2"/>
      <c r="N3" s="100"/>
      <c r="T3" s="4"/>
    </row>
    <row r="4" spans="2:31" ht="21" customHeight="1">
      <c r="B4" s="32" t="s">
        <v>23</v>
      </c>
      <c r="D4" s="6"/>
      <c r="E4" s="9"/>
      <c r="F4" s="27"/>
      <c r="G4" s="9"/>
      <c r="H4" s="27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3"/>
      <c r="AC4" s="6"/>
      <c r="AD4" s="6"/>
      <c r="AE4" s="6"/>
    </row>
    <row r="5" spans="2:31" ht="11.25" customHeight="1">
      <c r="B5" s="37"/>
      <c r="D5" s="6"/>
      <c r="E5" s="9"/>
      <c r="F5" s="27"/>
      <c r="G5" s="9"/>
      <c r="H5" s="27"/>
      <c r="I5" s="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3"/>
      <c r="AC5" s="6"/>
      <c r="AD5" s="6"/>
      <c r="AE5" s="6"/>
    </row>
    <row r="6" spans="4:28" ht="12.75" customHeight="1">
      <c r="D6" s="17"/>
      <c r="F6" s="24"/>
      <c r="H6" s="28"/>
      <c r="I6" s="35"/>
      <c r="J6" s="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3"/>
      <c r="X6"/>
      <c r="Y6" s="19"/>
      <c r="Z6" s="19"/>
      <c r="AA6" s="20"/>
      <c r="AB6" s="18"/>
    </row>
    <row r="7" spans="1:28" s="6" customFormat="1" ht="15" customHeight="1">
      <c r="A7" s="7"/>
      <c r="C7" s="97"/>
      <c r="D7" s="53" t="s">
        <v>16</v>
      </c>
      <c r="E7" s="54"/>
      <c r="F7" s="55"/>
      <c r="G7" s="56" t="s">
        <v>3</v>
      </c>
      <c r="H7" s="57"/>
      <c r="I7" s="58" t="s">
        <v>2</v>
      </c>
      <c r="J7" s="56" t="s">
        <v>3</v>
      </c>
      <c r="K7" s="56" t="s">
        <v>3</v>
      </c>
      <c r="L7" s="56" t="s">
        <v>2</v>
      </c>
      <c r="M7" s="56" t="s">
        <v>2</v>
      </c>
      <c r="N7" s="56" t="s">
        <v>2</v>
      </c>
      <c r="O7" s="56" t="s">
        <v>2</v>
      </c>
      <c r="P7" s="56" t="s">
        <v>4</v>
      </c>
      <c r="Q7" s="56" t="s">
        <v>4</v>
      </c>
      <c r="R7" s="56" t="s">
        <v>4</v>
      </c>
      <c r="S7" s="56" t="s">
        <v>2</v>
      </c>
      <c r="T7" s="56" t="s">
        <v>3</v>
      </c>
      <c r="U7" s="59" t="s">
        <v>4</v>
      </c>
      <c r="V7" s="7"/>
      <c r="W7" s="17"/>
      <c r="Y7" s="64"/>
      <c r="Z7" s="64"/>
      <c r="AA7" s="20"/>
      <c r="AB7" s="65"/>
    </row>
    <row r="8" spans="1:28" s="33" customFormat="1" ht="66" customHeight="1">
      <c r="A8" s="64" t="s">
        <v>23</v>
      </c>
      <c r="B8" s="17" t="s">
        <v>7</v>
      </c>
      <c r="C8" s="17" t="s">
        <v>8</v>
      </c>
      <c r="D8" s="66" t="s">
        <v>10</v>
      </c>
      <c r="E8" s="66" t="s">
        <v>24</v>
      </c>
      <c r="F8" s="74" t="s">
        <v>18</v>
      </c>
      <c r="G8" s="14" t="s">
        <v>0</v>
      </c>
      <c r="H8" s="74" t="s">
        <v>18</v>
      </c>
      <c r="I8" s="14" t="s">
        <v>1</v>
      </c>
      <c r="J8" s="14">
        <v>1</v>
      </c>
      <c r="K8" s="14">
        <v>2</v>
      </c>
      <c r="L8" s="14">
        <v>3</v>
      </c>
      <c r="M8" s="14">
        <v>4</v>
      </c>
      <c r="N8" s="14">
        <v>5</v>
      </c>
      <c r="O8" s="14">
        <v>6</v>
      </c>
      <c r="P8" s="14">
        <v>7</v>
      </c>
      <c r="Q8" s="14">
        <v>8</v>
      </c>
      <c r="R8" s="14">
        <v>9</v>
      </c>
      <c r="S8" s="14">
        <v>10</v>
      </c>
      <c r="T8" s="14">
        <v>11</v>
      </c>
      <c r="U8" s="14">
        <v>12</v>
      </c>
      <c r="V8" s="14"/>
      <c r="W8" s="67" t="s">
        <v>19</v>
      </c>
      <c r="Y8" s="64" t="s">
        <v>11</v>
      </c>
      <c r="Z8" s="65" t="s">
        <v>20</v>
      </c>
      <c r="AA8" s="34" t="s">
        <v>21</v>
      </c>
      <c r="AB8" s="68"/>
    </row>
    <row r="9" spans="1:23" s="39" customFormat="1" ht="12.75">
      <c r="A9" s="41"/>
      <c r="C9" s="98"/>
      <c r="F9" s="40"/>
      <c r="G9" s="41"/>
      <c r="H9" s="42"/>
      <c r="I9" s="43"/>
      <c r="J9" s="33"/>
      <c r="W9" s="73"/>
    </row>
    <row r="10" spans="1:28" s="39" customFormat="1" ht="12.75">
      <c r="A10" s="51">
        <v>1</v>
      </c>
      <c r="B10" s="50" t="s">
        <v>125</v>
      </c>
      <c r="C10" s="99" t="s">
        <v>37</v>
      </c>
      <c r="D10" s="60">
        <v>0.6555555555555556</v>
      </c>
      <c r="E10" s="80">
        <v>0.6875</v>
      </c>
      <c r="F10" s="75">
        <v>5</v>
      </c>
      <c r="G10" s="51" t="s">
        <v>3</v>
      </c>
      <c r="H10" s="75">
        <v>4</v>
      </c>
      <c r="I10" s="52" t="s">
        <v>2</v>
      </c>
      <c r="J10" s="51" t="s">
        <v>3</v>
      </c>
      <c r="K10" s="52" t="s">
        <v>3</v>
      </c>
      <c r="L10" s="52" t="s">
        <v>2</v>
      </c>
      <c r="M10" s="52" t="s">
        <v>2</v>
      </c>
      <c r="N10" s="52" t="s">
        <v>2</v>
      </c>
      <c r="O10" s="52" t="s">
        <v>2</v>
      </c>
      <c r="P10" s="52" t="s">
        <v>4</v>
      </c>
      <c r="Q10" s="52" t="s">
        <v>4</v>
      </c>
      <c r="R10" s="52" t="s">
        <v>4</v>
      </c>
      <c r="S10" s="52" t="s">
        <v>2</v>
      </c>
      <c r="T10" s="52" t="s">
        <v>3</v>
      </c>
      <c r="U10" s="52" t="s">
        <v>4</v>
      </c>
      <c r="V10" s="69"/>
      <c r="W10" s="81">
        <v>9</v>
      </c>
      <c r="X10" s="70"/>
      <c r="Y10" s="82">
        <v>14</v>
      </c>
      <c r="Z10" s="82">
        <v>0</v>
      </c>
      <c r="AA10" s="83">
        <v>9</v>
      </c>
      <c r="AB10" s="71"/>
    </row>
    <row r="11" spans="1:28" s="39" customFormat="1" ht="12.75">
      <c r="A11" s="51">
        <v>2</v>
      </c>
      <c r="B11" s="50" t="s">
        <v>40</v>
      </c>
      <c r="C11" s="99" t="s">
        <v>41</v>
      </c>
      <c r="D11" s="60">
        <v>0.6541666666666667</v>
      </c>
      <c r="E11" s="80">
        <v>0.6798611111111111</v>
      </c>
      <c r="F11" s="75">
        <v>10</v>
      </c>
      <c r="G11" s="51" t="s">
        <v>3</v>
      </c>
      <c r="H11" s="75">
        <v>6</v>
      </c>
      <c r="I11" s="52" t="s">
        <v>2</v>
      </c>
      <c r="J11" s="51" t="s">
        <v>3</v>
      </c>
      <c r="K11" s="52" t="s">
        <v>3</v>
      </c>
      <c r="L11" s="52" t="s">
        <v>2</v>
      </c>
      <c r="M11" s="52" t="s">
        <v>2</v>
      </c>
      <c r="N11" s="52" t="s">
        <v>2</v>
      </c>
      <c r="O11" s="52" t="s">
        <v>2</v>
      </c>
      <c r="P11" s="52" t="s">
        <v>4</v>
      </c>
      <c r="Q11" s="52" t="s">
        <v>4</v>
      </c>
      <c r="R11" s="52" t="s">
        <v>4</v>
      </c>
      <c r="S11" s="52" t="s">
        <v>2</v>
      </c>
      <c r="T11" s="52" t="s">
        <v>3</v>
      </c>
      <c r="U11" s="52" t="s">
        <v>4</v>
      </c>
      <c r="V11" s="69"/>
      <c r="W11" s="81">
        <v>16</v>
      </c>
      <c r="X11" s="70"/>
      <c r="Y11" s="82">
        <v>14</v>
      </c>
      <c r="Z11" s="82">
        <v>0</v>
      </c>
      <c r="AA11" s="83">
        <v>16</v>
      </c>
      <c r="AB11" s="71"/>
    </row>
    <row r="12" spans="1:28" s="39" customFormat="1" ht="12.75">
      <c r="A12" s="51">
        <v>3</v>
      </c>
      <c r="B12" s="50" t="s">
        <v>89</v>
      </c>
      <c r="C12" s="99" t="s">
        <v>90</v>
      </c>
      <c r="D12" s="60">
        <v>0.6770833333333334</v>
      </c>
      <c r="E12" s="80">
        <v>0.6979166666666666</v>
      </c>
      <c r="F12" s="75">
        <v>13</v>
      </c>
      <c r="G12" s="51" t="s">
        <v>3</v>
      </c>
      <c r="H12" s="75">
        <v>4</v>
      </c>
      <c r="I12" s="52" t="s">
        <v>2</v>
      </c>
      <c r="J12" s="51" t="s">
        <v>3</v>
      </c>
      <c r="K12" s="52" t="s">
        <v>3</v>
      </c>
      <c r="L12" s="52" t="s">
        <v>2</v>
      </c>
      <c r="M12" s="52" t="s">
        <v>2</v>
      </c>
      <c r="N12" s="52" t="s">
        <v>2</v>
      </c>
      <c r="O12" s="52" t="s">
        <v>2</v>
      </c>
      <c r="P12" s="52" t="s">
        <v>4</v>
      </c>
      <c r="Q12" s="52" t="s">
        <v>4</v>
      </c>
      <c r="R12" s="52" t="s">
        <v>4</v>
      </c>
      <c r="S12" s="52" t="s">
        <v>2</v>
      </c>
      <c r="T12" s="52" t="s">
        <v>3</v>
      </c>
      <c r="U12" s="52" t="s">
        <v>4</v>
      </c>
      <c r="V12" s="69"/>
      <c r="W12" s="81">
        <v>17</v>
      </c>
      <c r="X12" s="70"/>
      <c r="Y12" s="82">
        <v>14</v>
      </c>
      <c r="Z12" s="82">
        <v>0</v>
      </c>
      <c r="AA12" s="83">
        <v>17</v>
      </c>
      <c r="AB12" s="71"/>
    </row>
    <row r="13" spans="1:28" s="39" customFormat="1" ht="12.75">
      <c r="A13" s="51">
        <v>4</v>
      </c>
      <c r="B13" s="50" t="s">
        <v>96</v>
      </c>
      <c r="C13" s="99" t="s">
        <v>48</v>
      </c>
      <c r="D13" s="60">
        <v>0.6868055555555556</v>
      </c>
      <c r="E13" s="80">
        <v>0.7083333333333334</v>
      </c>
      <c r="F13" s="75">
        <v>19</v>
      </c>
      <c r="G13" s="51" t="s">
        <v>3</v>
      </c>
      <c r="H13" s="75">
        <v>1</v>
      </c>
      <c r="I13" s="52" t="s">
        <v>2</v>
      </c>
      <c r="J13" s="51" t="s">
        <v>3</v>
      </c>
      <c r="K13" s="52" t="s">
        <v>3</v>
      </c>
      <c r="L13" s="52" t="s">
        <v>2</v>
      </c>
      <c r="M13" s="52" t="s">
        <v>2</v>
      </c>
      <c r="N13" s="52" t="s">
        <v>2</v>
      </c>
      <c r="O13" s="52" t="s">
        <v>2</v>
      </c>
      <c r="P13" s="52" t="s">
        <v>4</v>
      </c>
      <c r="Q13" s="52" t="s">
        <v>4</v>
      </c>
      <c r="R13" s="52" t="s">
        <v>4</v>
      </c>
      <c r="S13" s="52" t="s">
        <v>2</v>
      </c>
      <c r="T13" s="52" t="s">
        <v>3</v>
      </c>
      <c r="U13" s="52" t="s">
        <v>4</v>
      </c>
      <c r="V13" s="69"/>
      <c r="W13" s="81">
        <v>20</v>
      </c>
      <c r="X13" s="70"/>
      <c r="Y13" s="82">
        <v>14</v>
      </c>
      <c r="Z13" s="82">
        <v>0</v>
      </c>
      <c r="AA13" s="83">
        <v>20</v>
      </c>
      <c r="AB13" s="71"/>
    </row>
    <row r="14" spans="1:28" s="39" customFormat="1" ht="12.75">
      <c r="A14" s="51">
        <v>5</v>
      </c>
      <c r="B14" s="50" t="s">
        <v>100</v>
      </c>
      <c r="C14" s="99" t="s">
        <v>101</v>
      </c>
      <c r="D14" s="60">
        <v>0.6972222222222223</v>
      </c>
      <c r="E14" s="80">
        <v>0.7270833333333333</v>
      </c>
      <c r="F14" s="75">
        <v>10</v>
      </c>
      <c r="G14" s="51" t="s">
        <v>3</v>
      </c>
      <c r="H14" s="75">
        <v>11</v>
      </c>
      <c r="I14" s="52" t="s">
        <v>2</v>
      </c>
      <c r="J14" s="51" t="s">
        <v>3</v>
      </c>
      <c r="K14" s="52" t="s">
        <v>3</v>
      </c>
      <c r="L14" s="52" t="s">
        <v>2</v>
      </c>
      <c r="M14" s="52" t="s">
        <v>2</v>
      </c>
      <c r="N14" s="52" t="s">
        <v>2</v>
      </c>
      <c r="O14" s="52" t="s">
        <v>2</v>
      </c>
      <c r="P14" s="52" t="s">
        <v>4</v>
      </c>
      <c r="Q14" s="52" t="s">
        <v>4</v>
      </c>
      <c r="R14" s="52" t="s">
        <v>4</v>
      </c>
      <c r="S14" s="52" t="s">
        <v>2</v>
      </c>
      <c r="T14" s="52" t="s">
        <v>3</v>
      </c>
      <c r="U14" s="52" t="s">
        <v>4</v>
      </c>
      <c r="V14" s="69"/>
      <c r="W14" s="81">
        <v>21</v>
      </c>
      <c r="X14" s="70"/>
      <c r="Y14" s="82">
        <v>14</v>
      </c>
      <c r="Z14" s="82">
        <v>0</v>
      </c>
      <c r="AA14" s="83">
        <v>21</v>
      </c>
      <c r="AB14" s="71"/>
    </row>
    <row r="15" spans="1:28" s="39" customFormat="1" ht="12.75">
      <c r="A15" s="51">
        <v>6</v>
      </c>
      <c r="B15" s="50" t="s">
        <v>30</v>
      </c>
      <c r="C15" s="99" t="s">
        <v>31</v>
      </c>
      <c r="D15" s="60">
        <v>0.6534722222222222</v>
      </c>
      <c r="E15" s="80">
        <v>0.6743055555555556</v>
      </c>
      <c r="F15" s="75">
        <v>15</v>
      </c>
      <c r="G15" s="51" t="s">
        <v>3</v>
      </c>
      <c r="H15" s="75">
        <v>7</v>
      </c>
      <c r="I15" s="52" t="s">
        <v>2</v>
      </c>
      <c r="J15" s="51" t="s">
        <v>3</v>
      </c>
      <c r="K15" s="52" t="s">
        <v>3</v>
      </c>
      <c r="L15" s="52" t="s">
        <v>2</v>
      </c>
      <c r="M15" s="52" t="s">
        <v>2</v>
      </c>
      <c r="N15" s="52" t="s">
        <v>2</v>
      </c>
      <c r="O15" s="52" t="s">
        <v>2</v>
      </c>
      <c r="P15" s="52" t="s">
        <v>4</v>
      </c>
      <c r="Q15" s="52" t="s">
        <v>4</v>
      </c>
      <c r="R15" s="52" t="s">
        <v>4</v>
      </c>
      <c r="S15" s="52" t="s">
        <v>2</v>
      </c>
      <c r="T15" s="52" t="s">
        <v>3</v>
      </c>
      <c r="U15" s="52" t="s">
        <v>4</v>
      </c>
      <c r="V15" s="69"/>
      <c r="W15" s="81">
        <v>22</v>
      </c>
      <c r="X15" s="70"/>
      <c r="Y15" s="82">
        <v>14</v>
      </c>
      <c r="Z15" s="82">
        <v>0</v>
      </c>
      <c r="AA15" s="83">
        <v>22</v>
      </c>
      <c r="AB15" s="72"/>
    </row>
    <row r="16" spans="1:28" s="39" customFormat="1" ht="12" customHeight="1">
      <c r="A16" s="51">
        <v>7</v>
      </c>
      <c r="B16" s="50" t="s">
        <v>123</v>
      </c>
      <c r="C16" s="99" t="s">
        <v>70</v>
      </c>
      <c r="D16" s="60">
        <v>0.6881944444444444</v>
      </c>
      <c r="E16" s="80">
        <v>0.7118055555555555</v>
      </c>
      <c r="F16" s="75">
        <v>30</v>
      </c>
      <c r="G16" s="51" t="s">
        <v>3</v>
      </c>
      <c r="H16" s="75">
        <v>3</v>
      </c>
      <c r="I16" s="52" t="s">
        <v>2</v>
      </c>
      <c r="J16" s="51" t="s">
        <v>3</v>
      </c>
      <c r="K16" s="52" t="s">
        <v>3</v>
      </c>
      <c r="L16" s="52" t="s">
        <v>2</v>
      </c>
      <c r="M16" s="52" t="s">
        <v>2</v>
      </c>
      <c r="N16" s="52" t="s">
        <v>2</v>
      </c>
      <c r="O16" s="52" t="s">
        <v>2</v>
      </c>
      <c r="P16" s="52" t="s">
        <v>4</v>
      </c>
      <c r="Q16" s="52" t="s">
        <v>4</v>
      </c>
      <c r="R16" s="52" t="s">
        <v>4</v>
      </c>
      <c r="S16" s="52" t="s">
        <v>2</v>
      </c>
      <c r="T16" s="52" t="s">
        <v>3</v>
      </c>
      <c r="U16" s="52" t="s">
        <v>4</v>
      </c>
      <c r="V16" s="69"/>
      <c r="W16" s="81">
        <v>33</v>
      </c>
      <c r="X16" s="70"/>
      <c r="Y16" s="82">
        <v>14</v>
      </c>
      <c r="Z16" s="82">
        <v>0</v>
      </c>
      <c r="AA16" s="83">
        <v>33</v>
      </c>
      <c r="AB16" s="71"/>
    </row>
    <row r="17" spans="1:28" s="39" customFormat="1" ht="12.75">
      <c r="A17" s="51">
        <v>8</v>
      </c>
      <c r="B17" s="50" t="s">
        <v>44</v>
      </c>
      <c r="C17" s="99" t="s">
        <v>46</v>
      </c>
      <c r="D17" s="60">
        <v>0.6541666666666667</v>
      </c>
      <c r="E17" s="80">
        <v>0.675</v>
      </c>
      <c r="F17" s="75">
        <v>28</v>
      </c>
      <c r="G17" s="51" t="s">
        <v>3</v>
      </c>
      <c r="H17" s="75">
        <v>8</v>
      </c>
      <c r="I17" s="52" t="s">
        <v>2</v>
      </c>
      <c r="J17" s="51" t="s">
        <v>3</v>
      </c>
      <c r="K17" s="52" t="s">
        <v>3</v>
      </c>
      <c r="L17" s="52" t="s">
        <v>2</v>
      </c>
      <c r="M17" s="52" t="s">
        <v>2</v>
      </c>
      <c r="N17" s="52" t="s">
        <v>2</v>
      </c>
      <c r="O17" s="52" t="s">
        <v>2</v>
      </c>
      <c r="P17" s="52" t="s">
        <v>4</v>
      </c>
      <c r="Q17" s="52" t="s">
        <v>4</v>
      </c>
      <c r="R17" s="52" t="s">
        <v>4</v>
      </c>
      <c r="S17" s="52" t="s">
        <v>2</v>
      </c>
      <c r="T17" s="52" t="s">
        <v>3</v>
      </c>
      <c r="U17" s="52" t="s">
        <v>4</v>
      </c>
      <c r="V17" s="69"/>
      <c r="W17" s="81">
        <v>36</v>
      </c>
      <c r="X17" s="70"/>
      <c r="Y17" s="82">
        <v>14</v>
      </c>
      <c r="Z17" s="82">
        <v>0</v>
      </c>
      <c r="AA17" s="83">
        <v>36</v>
      </c>
      <c r="AB17" s="71"/>
    </row>
    <row r="18" spans="1:28" s="39" customFormat="1" ht="12.75">
      <c r="A18" s="51">
        <v>9</v>
      </c>
      <c r="B18" s="50" t="s">
        <v>88</v>
      </c>
      <c r="C18" s="99" t="s">
        <v>37</v>
      </c>
      <c r="D18" s="60">
        <v>0.6756944444444444</v>
      </c>
      <c r="E18" s="80">
        <v>0.7027777777777778</v>
      </c>
      <c r="F18" s="75">
        <v>38</v>
      </c>
      <c r="G18" s="51" t="s">
        <v>3</v>
      </c>
      <c r="H18" s="75">
        <v>11</v>
      </c>
      <c r="I18" s="52" t="s">
        <v>2</v>
      </c>
      <c r="J18" s="51" t="s">
        <v>3</v>
      </c>
      <c r="K18" s="52" t="s">
        <v>3</v>
      </c>
      <c r="L18" s="52" t="s">
        <v>2</v>
      </c>
      <c r="M18" s="52" t="s">
        <v>2</v>
      </c>
      <c r="N18" s="52" t="s">
        <v>2</v>
      </c>
      <c r="O18" s="52" t="s">
        <v>2</v>
      </c>
      <c r="P18" s="52" t="s">
        <v>4</v>
      </c>
      <c r="Q18" s="52" t="s">
        <v>4</v>
      </c>
      <c r="R18" s="52" t="s">
        <v>4</v>
      </c>
      <c r="S18" s="52" t="s">
        <v>2</v>
      </c>
      <c r="T18" s="52" t="s">
        <v>3</v>
      </c>
      <c r="U18" s="52" t="s">
        <v>4</v>
      </c>
      <c r="V18" s="69"/>
      <c r="W18" s="81">
        <v>49</v>
      </c>
      <c r="X18" s="70"/>
      <c r="Y18" s="82">
        <v>14</v>
      </c>
      <c r="Z18" s="82">
        <v>0</v>
      </c>
      <c r="AA18" s="83">
        <v>49</v>
      </c>
      <c r="AB18" s="71"/>
    </row>
    <row r="19" spans="1:28" s="39" customFormat="1" ht="12" customHeight="1">
      <c r="A19" s="51">
        <v>10</v>
      </c>
      <c r="B19" s="50" t="s">
        <v>42</v>
      </c>
      <c r="C19" s="99" t="s">
        <v>43</v>
      </c>
      <c r="D19" s="60">
        <v>0.6569444444444444</v>
      </c>
      <c r="E19" s="80">
        <v>0.6819444444444445</v>
      </c>
      <c r="F19" s="75">
        <v>52</v>
      </c>
      <c r="G19" s="51" t="s">
        <v>3</v>
      </c>
      <c r="H19" s="75">
        <v>4</v>
      </c>
      <c r="I19" s="52" t="s">
        <v>2</v>
      </c>
      <c r="J19" s="51" t="s">
        <v>3</v>
      </c>
      <c r="K19" s="52" t="s">
        <v>3</v>
      </c>
      <c r="L19" s="52" t="s">
        <v>2</v>
      </c>
      <c r="M19" s="52" t="s">
        <v>2</v>
      </c>
      <c r="N19" s="52" t="s">
        <v>2</v>
      </c>
      <c r="O19" s="52" t="s">
        <v>2</v>
      </c>
      <c r="P19" s="52" t="s">
        <v>4</v>
      </c>
      <c r="Q19" s="52" t="s">
        <v>4</v>
      </c>
      <c r="R19" s="52" t="s">
        <v>4</v>
      </c>
      <c r="S19" s="52" t="s">
        <v>2</v>
      </c>
      <c r="T19" s="52" t="s">
        <v>3</v>
      </c>
      <c r="U19" s="52" t="s">
        <v>4</v>
      </c>
      <c r="V19" s="69"/>
      <c r="W19" s="81">
        <v>56</v>
      </c>
      <c r="X19" s="70"/>
      <c r="Y19" s="82">
        <v>14</v>
      </c>
      <c r="Z19" s="82">
        <v>0</v>
      </c>
      <c r="AA19" s="83">
        <v>56</v>
      </c>
      <c r="AB19" s="71"/>
    </row>
    <row r="20" spans="1:28" s="39" customFormat="1" ht="12" customHeight="1">
      <c r="A20" s="51">
        <v>11</v>
      </c>
      <c r="B20" s="50" t="s">
        <v>102</v>
      </c>
      <c r="C20" s="99" t="s">
        <v>101</v>
      </c>
      <c r="D20" s="60">
        <v>0.6972222222222223</v>
      </c>
      <c r="E20" s="80">
        <v>0.7270833333333333</v>
      </c>
      <c r="F20" s="75">
        <v>10</v>
      </c>
      <c r="G20" s="51" t="s">
        <v>3</v>
      </c>
      <c r="H20" s="75">
        <v>11</v>
      </c>
      <c r="I20" s="52" t="s">
        <v>2</v>
      </c>
      <c r="J20" s="51" t="s">
        <v>3</v>
      </c>
      <c r="K20" s="52" t="s">
        <v>4</v>
      </c>
      <c r="L20" s="52" t="s">
        <v>2</v>
      </c>
      <c r="M20" s="52" t="s">
        <v>2</v>
      </c>
      <c r="N20" s="52" t="s">
        <v>2</v>
      </c>
      <c r="O20" s="52" t="s">
        <v>2</v>
      </c>
      <c r="P20" s="52" t="s">
        <v>4</v>
      </c>
      <c r="Q20" s="52" t="s">
        <v>4</v>
      </c>
      <c r="R20" s="52" t="s">
        <v>4</v>
      </c>
      <c r="S20" s="52" t="s">
        <v>2</v>
      </c>
      <c r="T20" s="52" t="s">
        <v>3</v>
      </c>
      <c r="U20" s="52" t="s">
        <v>4</v>
      </c>
      <c r="V20" s="69"/>
      <c r="W20" s="81">
        <v>21</v>
      </c>
      <c r="X20" s="70"/>
      <c r="Y20" s="82">
        <v>13</v>
      </c>
      <c r="Z20" s="82">
        <v>0</v>
      </c>
      <c r="AA20" s="83">
        <v>21</v>
      </c>
      <c r="AB20" s="71"/>
    </row>
    <row r="21" spans="1:28" s="39" customFormat="1" ht="12" customHeight="1">
      <c r="A21" s="51">
        <v>12</v>
      </c>
      <c r="B21" s="50" t="s">
        <v>95</v>
      </c>
      <c r="C21" s="99" t="s">
        <v>93</v>
      </c>
      <c r="D21" s="60">
        <v>0.686111111111111</v>
      </c>
      <c r="E21" s="80">
        <v>0.7166666666666667</v>
      </c>
      <c r="F21" s="75">
        <v>15</v>
      </c>
      <c r="G21" s="51" t="s">
        <v>3</v>
      </c>
      <c r="H21" s="75">
        <v>8</v>
      </c>
      <c r="I21" s="52" t="s">
        <v>2</v>
      </c>
      <c r="J21" s="51" t="s">
        <v>4</v>
      </c>
      <c r="K21" s="52" t="s">
        <v>3</v>
      </c>
      <c r="L21" s="52" t="s">
        <v>2</v>
      </c>
      <c r="M21" s="52" t="s">
        <v>2</v>
      </c>
      <c r="N21" s="52" t="s">
        <v>2</v>
      </c>
      <c r="O21" s="52" t="s">
        <v>2</v>
      </c>
      <c r="P21" s="52" t="s">
        <v>4</v>
      </c>
      <c r="Q21" s="52" t="s">
        <v>4</v>
      </c>
      <c r="R21" s="52" t="s">
        <v>4</v>
      </c>
      <c r="S21" s="52" t="s">
        <v>2</v>
      </c>
      <c r="T21" s="52" t="s">
        <v>3</v>
      </c>
      <c r="U21" s="52" t="s">
        <v>4</v>
      </c>
      <c r="V21" s="69"/>
      <c r="W21" s="81">
        <v>23</v>
      </c>
      <c r="X21" s="70"/>
      <c r="Y21" s="82">
        <v>13</v>
      </c>
      <c r="Z21" s="82">
        <v>0</v>
      </c>
      <c r="AA21" s="83">
        <v>23</v>
      </c>
      <c r="AB21" s="71"/>
    </row>
    <row r="22" spans="1:28" s="39" customFormat="1" ht="12" customHeight="1">
      <c r="A22" s="51">
        <v>13</v>
      </c>
      <c r="B22" s="50" t="s">
        <v>124</v>
      </c>
      <c r="C22" s="99" t="s">
        <v>46</v>
      </c>
      <c r="D22" s="60">
        <v>0.6875</v>
      </c>
      <c r="E22" s="80">
        <v>0.71875</v>
      </c>
      <c r="F22" s="75">
        <v>19</v>
      </c>
      <c r="G22" s="51" t="s">
        <v>3</v>
      </c>
      <c r="H22" s="75">
        <v>5</v>
      </c>
      <c r="I22" s="52" t="s">
        <v>2</v>
      </c>
      <c r="J22" s="51" t="s">
        <v>3</v>
      </c>
      <c r="K22" s="52" t="s">
        <v>3</v>
      </c>
      <c r="L22" s="52" t="s">
        <v>2</v>
      </c>
      <c r="M22" s="52" t="s">
        <v>2</v>
      </c>
      <c r="N22" s="52" t="s">
        <v>2</v>
      </c>
      <c r="O22" s="52" t="s">
        <v>2</v>
      </c>
      <c r="P22" s="52" t="s">
        <v>4</v>
      </c>
      <c r="Q22" s="52" t="s">
        <v>4</v>
      </c>
      <c r="R22" s="52" t="s">
        <v>4</v>
      </c>
      <c r="S22" s="52" t="s">
        <v>2</v>
      </c>
      <c r="T22" s="52" t="s">
        <v>4</v>
      </c>
      <c r="U22" s="52" t="s">
        <v>4</v>
      </c>
      <c r="V22" s="69"/>
      <c r="W22" s="81">
        <v>24</v>
      </c>
      <c r="X22" s="70"/>
      <c r="Y22" s="82">
        <v>13</v>
      </c>
      <c r="Z22" s="82">
        <v>0</v>
      </c>
      <c r="AA22" s="83">
        <v>24</v>
      </c>
      <c r="AB22" s="71"/>
    </row>
    <row r="23" spans="1:28" s="39" customFormat="1" ht="12" customHeight="1">
      <c r="A23" s="51">
        <v>14</v>
      </c>
      <c r="B23" s="50" t="s">
        <v>91</v>
      </c>
      <c r="C23" s="99" t="s">
        <v>48</v>
      </c>
      <c r="D23" s="60">
        <v>0.6798611111111111</v>
      </c>
      <c r="E23" s="80">
        <v>0.6986111111111111</v>
      </c>
      <c r="F23" s="75">
        <v>10</v>
      </c>
      <c r="G23" s="51" t="s">
        <v>3</v>
      </c>
      <c r="H23" s="75">
        <v>3</v>
      </c>
      <c r="I23" s="52" t="s">
        <v>4</v>
      </c>
      <c r="J23" s="51" t="s">
        <v>3</v>
      </c>
      <c r="K23" s="52" t="s">
        <v>3</v>
      </c>
      <c r="L23" s="52" t="s">
        <v>2</v>
      </c>
      <c r="M23" s="52" t="s">
        <v>2</v>
      </c>
      <c r="N23" s="52" t="s">
        <v>2</v>
      </c>
      <c r="O23" s="52" t="s">
        <v>2</v>
      </c>
      <c r="P23" s="52" t="s">
        <v>4</v>
      </c>
      <c r="Q23" s="52" t="s">
        <v>4</v>
      </c>
      <c r="R23" s="52" t="s">
        <v>4</v>
      </c>
      <c r="S23" s="52" t="s">
        <v>2</v>
      </c>
      <c r="T23" s="52" t="s">
        <v>3</v>
      </c>
      <c r="U23" s="52" t="s">
        <v>4</v>
      </c>
      <c r="V23" s="69"/>
      <c r="W23" s="81">
        <v>13</v>
      </c>
      <c r="X23" s="70"/>
      <c r="Y23" s="82">
        <v>13</v>
      </c>
      <c r="Z23" s="82">
        <v>60</v>
      </c>
      <c r="AA23" s="83">
        <v>73</v>
      </c>
      <c r="AB23" s="71"/>
    </row>
    <row r="24" spans="1:28" s="39" customFormat="1" ht="12" customHeight="1">
      <c r="A24" s="51">
        <v>15</v>
      </c>
      <c r="B24" s="50" t="s">
        <v>83</v>
      </c>
      <c r="C24" s="99" t="s">
        <v>85</v>
      </c>
      <c r="D24" s="60">
        <v>0.6736111111111112</v>
      </c>
      <c r="E24" s="80">
        <v>0.6979166666666666</v>
      </c>
      <c r="F24" s="75">
        <v>6</v>
      </c>
      <c r="G24" s="51" t="s">
        <v>4</v>
      </c>
      <c r="H24" s="75">
        <v>12</v>
      </c>
      <c r="I24" s="52" t="s">
        <v>2</v>
      </c>
      <c r="J24" s="51" t="s">
        <v>3</v>
      </c>
      <c r="K24" s="52" t="s">
        <v>3</v>
      </c>
      <c r="L24" s="52" t="s">
        <v>2</v>
      </c>
      <c r="M24" s="52" t="s">
        <v>2</v>
      </c>
      <c r="N24" s="52" t="s">
        <v>2</v>
      </c>
      <c r="O24" s="52" t="s">
        <v>2</v>
      </c>
      <c r="P24" s="52" t="s">
        <v>4</v>
      </c>
      <c r="Q24" s="52" t="s">
        <v>4</v>
      </c>
      <c r="R24" s="52" t="s">
        <v>4</v>
      </c>
      <c r="S24" s="52" t="s">
        <v>2</v>
      </c>
      <c r="T24" s="52" t="s">
        <v>3</v>
      </c>
      <c r="U24" s="52" t="s">
        <v>4</v>
      </c>
      <c r="V24" s="69"/>
      <c r="W24" s="81">
        <v>18</v>
      </c>
      <c r="X24" s="70"/>
      <c r="Y24" s="82">
        <v>13</v>
      </c>
      <c r="Z24" s="82">
        <v>60</v>
      </c>
      <c r="AA24" s="83">
        <v>78</v>
      </c>
      <c r="AB24" s="71"/>
    </row>
    <row r="25" spans="1:28" s="39" customFormat="1" ht="12" customHeight="1">
      <c r="A25" s="51">
        <v>16</v>
      </c>
      <c r="B25" s="50" t="s">
        <v>111</v>
      </c>
      <c r="C25" s="99" t="s">
        <v>85</v>
      </c>
      <c r="D25" s="60">
        <v>0.71875</v>
      </c>
      <c r="E25" s="80">
        <v>0.7381944444444444</v>
      </c>
      <c r="F25" s="75">
        <v>15</v>
      </c>
      <c r="G25" s="51" t="s">
        <v>4</v>
      </c>
      <c r="H25" s="75">
        <v>4</v>
      </c>
      <c r="I25" s="52" t="s">
        <v>2</v>
      </c>
      <c r="J25" s="51" t="s">
        <v>3</v>
      </c>
      <c r="K25" s="52" t="s">
        <v>3</v>
      </c>
      <c r="L25" s="52" t="s">
        <v>2</v>
      </c>
      <c r="M25" s="52" t="s">
        <v>2</v>
      </c>
      <c r="N25" s="52" t="s">
        <v>2</v>
      </c>
      <c r="O25" s="52" t="s">
        <v>2</v>
      </c>
      <c r="P25" s="52" t="s">
        <v>4</v>
      </c>
      <c r="Q25" s="52" t="s">
        <v>4</v>
      </c>
      <c r="R25" s="52" t="s">
        <v>4</v>
      </c>
      <c r="S25" s="52" t="s">
        <v>2</v>
      </c>
      <c r="T25" s="52" t="s">
        <v>3</v>
      </c>
      <c r="U25" s="52" t="s">
        <v>4</v>
      </c>
      <c r="V25" s="69"/>
      <c r="W25" s="81">
        <v>19</v>
      </c>
      <c r="X25" s="70"/>
      <c r="Y25" s="82">
        <v>13</v>
      </c>
      <c r="Z25" s="82">
        <v>60</v>
      </c>
      <c r="AA25" s="83">
        <v>79</v>
      </c>
      <c r="AB25" s="71"/>
    </row>
    <row r="26" spans="1:28" s="39" customFormat="1" ht="12" customHeight="1">
      <c r="A26" s="51">
        <v>17</v>
      </c>
      <c r="B26" s="50" t="s">
        <v>112</v>
      </c>
      <c r="C26" s="99" t="s">
        <v>85</v>
      </c>
      <c r="D26" s="60">
        <v>0.7013888888888888</v>
      </c>
      <c r="E26" s="80">
        <v>0.7333333333333334</v>
      </c>
      <c r="F26" s="75">
        <v>15</v>
      </c>
      <c r="G26" s="51" t="s">
        <v>4</v>
      </c>
      <c r="H26" s="75">
        <v>4</v>
      </c>
      <c r="I26" s="52" t="s">
        <v>2</v>
      </c>
      <c r="J26" s="51" t="s">
        <v>3</v>
      </c>
      <c r="K26" s="52" t="s">
        <v>3</v>
      </c>
      <c r="L26" s="52" t="s">
        <v>2</v>
      </c>
      <c r="M26" s="52" t="s">
        <v>2</v>
      </c>
      <c r="N26" s="52" t="s">
        <v>2</v>
      </c>
      <c r="O26" s="52" t="s">
        <v>2</v>
      </c>
      <c r="P26" s="52" t="s">
        <v>4</v>
      </c>
      <c r="Q26" s="52" t="s">
        <v>4</v>
      </c>
      <c r="R26" s="52" t="s">
        <v>4</v>
      </c>
      <c r="S26" s="52" t="s">
        <v>2</v>
      </c>
      <c r="T26" s="52" t="s">
        <v>3</v>
      </c>
      <c r="U26" s="52" t="s">
        <v>4</v>
      </c>
      <c r="V26" s="69"/>
      <c r="W26" s="81">
        <v>19</v>
      </c>
      <c r="X26" s="70"/>
      <c r="Y26" s="82">
        <v>13</v>
      </c>
      <c r="Z26" s="82">
        <v>60</v>
      </c>
      <c r="AA26" s="83">
        <v>79</v>
      </c>
      <c r="AB26" s="71"/>
    </row>
    <row r="27" spans="1:28" s="39" customFormat="1" ht="12" customHeight="1">
      <c r="A27" s="51">
        <v>18</v>
      </c>
      <c r="B27" s="50" t="s">
        <v>59</v>
      </c>
      <c r="C27" s="99" t="s">
        <v>60</v>
      </c>
      <c r="D27" s="60">
        <v>0.6590277777777778</v>
      </c>
      <c r="E27" s="80">
        <v>0.6840277777777778</v>
      </c>
      <c r="F27" s="75">
        <v>15</v>
      </c>
      <c r="G27" s="51" t="s">
        <v>4</v>
      </c>
      <c r="H27" s="75">
        <v>9</v>
      </c>
      <c r="I27" s="52" t="s">
        <v>2</v>
      </c>
      <c r="J27" s="51" t="s">
        <v>3</v>
      </c>
      <c r="K27" s="52" t="s">
        <v>3</v>
      </c>
      <c r="L27" s="52" t="s">
        <v>2</v>
      </c>
      <c r="M27" s="52" t="s">
        <v>2</v>
      </c>
      <c r="N27" s="52" t="s">
        <v>2</v>
      </c>
      <c r="O27" s="52" t="s">
        <v>2</v>
      </c>
      <c r="P27" s="52" t="s">
        <v>4</v>
      </c>
      <c r="Q27" s="52" t="s">
        <v>4</v>
      </c>
      <c r="R27" s="52" t="s">
        <v>4</v>
      </c>
      <c r="S27" s="52" t="s">
        <v>2</v>
      </c>
      <c r="T27" s="52" t="s">
        <v>3</v>
      </c>
      <c r="U27" s="52" t="s">
        <v>4</v>
      </c>
      <c r="V27" s="69"/>
      <c r="W27" s="81">
        <v>24</v>
      </c>
      <c r="X27" s="70"/>
      <c r="Y27" s="82">
        <v>13</v>
      </c>
      <c r="Z27" s="82">
        <v>60</v>
      </c>
      <c r="AA27" s="83">
        <v>84</v>
      </c>
      <c r="AB27" s="71"/>
    </row>
    <row r="28" spans="1:28" s="39" customFormat="1" ht="12" customHeight="1">
      <c r="A28" s="51">
        <v>19</v>
      </c>
      <c r="B28" s="50" t="s">
        <v>47</v>
      </c>
      <c r="C28" s="99" t="s">
        <v>48</v>
      </c>
      <c r="D28" s="60">
        <v>0.65</v>
      </c>
      <c r="E28" s="80">
        <v>0.6944444444444445</v>
      </c>
      <c r="F28" s="75">
        <v>15</v>
      </c>
      <c r="G28" s="51" t="s">
        <v>4</v>
      </c>
      <c r="H28" s="75">
        <v>11</v>
      </c>
      <c r="I28" s="52" t="s">
        <v>2</v>
      </c>
      <c r="J28" s="51" t="s">
        <v>3</v>
      </c>
      <c r="K28" s="52" t="s">
        <v>3</v>
      </c>
      <c r="L28" s="52" t="s">
        <v>2</v>
      </c>
      <c r="M28" s="52" t="s">
        <v>2</v>
      </c>
      <c r="N28" s="52" t="s">
        <v>2</v>
      </c>
      <c r="O28" s="52" t="s">
        <v>2</v>
      </c>
      <c r="P28" s="52" t="s">
        <v>4</v>
      </c>
      <c r="Q28" s="52" t="s">
        <v>4</v>
      </c>
      <c r="R28" s="52" t="s">
        <v>4</v>
      </c>
      <c r="S28" s="52" t="s">
        <v>2</v>
      </c>
      <c r="T28" s="52" t="s">
        <v>3</v>
      </c>
      <c r="U28" s="52" t="s">
        <v>4</v>
      </c>
      <c r="V28" s="69"/>
      <c r="W28" s="81">
        <v>26</v>
      </c>
      <c r="X28" s="70"/>
      <c r="Y28" s="82">
        <v>13</v>
      </c>
      <c r="Z28" s="82">
        <v>60</v>
      </c>
      <c r="AA28" s="83">
        <v>86</v>
      </c>
      <c r="AB28" s="71"/>
    </row>
    <row r="29" spans="1:28" s="39" customFormat="1" ht="12" customHeight="1">
      <c r="A29" s="51">
        <v>20</v>
      </c>
      <c r="B29" s="50" t="s">
        <v>81</v>
      </c>
      <c r="C29" s="99" t="s">
        <v>82</v>
      </c>
      <c r="D29" s="60">
        <v>0.6722222222222222</v>
      </c>
      <c r="E29" s="80">
        <v>0.6944444444444445</v>
      </c>
      <c r="F29" s="75">
        <v>22</v>
      </c>
      <c r="G29" s="51" t="s">
        <v>4</v>
      </c>
      <c r="H29" s="75">
        <v>4</v>
      </c>
      <c r="I29" s="52" t="s">
        <v>2</v>
      </c>
      <c r="J29" s="51" t="s">
        <v>3</v>
      </c>
      <c r="K29" s="52" t="s">
        <v>3</v>
      </c>
      <c r="L29" s="52" t="s">
        <v>2</v>
      </c>
      <c r="M29" s="52" t="s">
        <v>2</v>
      </c>
      <c r="N29" s="52" t="s">
        <v>2</v>
      </c>
      <c r="O29" s="52" t="s">
        <v>2</v>
      </c>
      <c r="P29" s="52" t="s">
        <v>4</v>
      </c>
      <c r="Q29" s="52" t="s">
        <v>4</v>
      </c>
      <c r="R29" s="52" t="s">
        <v>4</v>
      </c>
      <c r="S29" s="52" t="s">
        <v>2</v>
      </c>
      <c r="T29" s="52" t="s">
        <v>3</v>
      </c>
      <c r="U29" s="52" t="s">
        <v>4</v>
      </c>
      <c r="V29" s="69"/>
      <c r="W29" s="81">
        <v>26</v>
      </c>
      <c r="X29" s="70"/>
      <c r="Y29" s="82">
        <v>13</v>
      </c>
      <c r="Z29" s="82">
        <v>60</v>
      </c>
      <c r="AA29" s="83">
        <v>86</v>
      </c>
      <c r="AB29" s="71"/>
    </row>
    <row r="30" spans="1:28" s="39" customFormat="1" ht="12" customHeight="1">
      <c r="A30" s="51">
        <v>21</v>
      </c>
      <c r="B30" s="50" t="s">
        <v>28</v>
      </c>
      <c r="C30" s="99" t="s">
        <v>31</v>
      </c>
      <c r="D30" s="60">
        <v>0.6402777777777778</v>
      </c>
      <c r="E30" s="80">
        <v>0.6743055555555556</v>
      </c>
      <c r="F30" s="75">
        <v>28</v>
      </c>
      <c r="G30" s="51" t="s">
        <v>4</v>
      </c>
      <c r="H30" s="76">
        <v>5</v>
      </c>
      <c r="I30" s="52" t="s">
        <v>2</v>
      </c>
      <c r="J30" s="51" t="s">
        <v>3</v>
      </c>
      <c r="K30" s="52" t="s">
        <v>3</v>
      </c>
      <c r="L30" s="52" t="s">
        <v>2</v>
      </c>
      <c r="M30" s="52" t="s">
        <v>2</v>
      </c>
      <c r="N30" s="52" t="s">
        <v>2</v>
      </c>
      <c r="O30" s="52" t="s">
        <v>2</v>
      </c>
      <c r="P30" s="52" t="s">
        <v>4</v>
      </c>
      <c r="Q30" s="52" t="s">
        <v>4</v>
      </c>
      <c r="R30" s="52" t="s">
        <v>4</v>
      </c>
      <c r="S30" s="52" t="s">
        <v>2</v>
      </c>
      <c r="T30" s="52" t="s">
        <v>3</v>
      </c>
      <c r="U30" s="52" t="s">
        <v>4</v>
      </c>
      <c r="V30" s="69"/>
      <c r="W30" s="81">
        <v>33</v>
      </c>
      <c r="X30" s="70"/>
      <c r="Y30" s="82">
        <v>13</v>
      </c>
      <c r="Z30" s="82">
        <v>60</v>
      </c>
      <c r="AA30" s="83">
        <v>93</v>
      </c>
      <c r="AB30" s="71"/>
    </row>
    <row r="31" spans="1:28" s="39" customFormat="1" ht="12" customHeight="1">
      <c r="A31" s="51">
        <v>22</v>
      </c>
      <c r="B31" s="50" t="s">
        <v>55</v>
      </c>
      <c r="C31" s="99" t="s">
        <v>60</v>
      </c>
      <c r="D31" s="60">
        <v>0.6590277777777778</v>
      </c>
      <c r="E31" s="80">
        <v>0.6833333333333332</v>
      </c>
      <c r="F31" s="75">
        <v>31</v>
      </c>
      <c r="G31" s="51" t="s">
        <v>4</v>
      </c>
      <c r="H31" s="75">
        <v>5</v>
      </c>
      <c r="I31" s="52" t="s">
        <v>2</v>
      </c>
      <c r="J31" s="51" t="s">
        <v>3</v>
      </c>
      <c r="K31" s="52" t="s">
        <v>3</v>
      </c>
      <c r="L31" s="52" t="s">
        <v>2</v>
      </c>
      <c r="M31" s="52" t="s">
        <v>2</v>
      </c>
      <c r="N31" s="52" t="s">
        <v>2</v>
      </c>
      <c r="O31" s="52" t="s">
        <v>2</v>
      </c>
      <c r="P31" s="52" t="s">
        <v>4</v>
      </c>
      <c r="Q31" s="52" t="s">
        <v>4</v>
      </c>
      <c r="R31" s="52" t="s">
        <v>4</v>
      </c>
      <c r="S31" s="52" t="s">
        <v>2</v>
      </c>
      <c r="T31" s="52" t="s">
        <v>3</v>
      </c>
      <c r="U31" s="52" t="s">
        <v>4</v>
      </c>
      <c r="V31" s="69"/>
      <c r="W31" s="81">
        <v>36</v>
      </c>
      <c r="X31" s="70"/>
      <c r="Y31" s="82">
        <v>13</v>
      </c>
      <c r="Z31" s="82">
        <v>60</v>
      </c>
      <c r="AA31" s="83">
        <v>96</v>
      </c>
      <c r="AB31" s="71"/>
    </row>
    <row r="32" spans="1:28" s="39" customFormat="1" ht="12" customHeight="1">
      <c r="A32" s="51">
        <v>23</v>
      </c>
      <c r="B32" s="50" t="s">
        <v>121</v>
      </c>
      <c r="C32" s="99" t="s">
        <v>119</v>
      </c>
      <c r="D32" s="60">
        <v>0.7222222222222222</v>
      </c>
      <c r="E32" s="80">
        <v>0.7409722222222223</v>
      </c>
      <c r="F32" s="75">
        <v>60</v>
      </c>
      <c r="G32" s="51" t="s">
        <v>4</v>
      </c>
      <c r="H32" s="75">
        <v>7</v>
      </c>
      <c r="I32" s="52" t="s">
        <v>2</v>
      </c>
      <c r="J32" s="51" t="s">
        <v>3</v>
      </c>
      <c r="K32" s="52" t="s">
        <v>3</v>
      </c>
      <c r="L32" s="52" t="s">
        <v>2</v>
      </c>
      <c r="M32" s="52" t="s">
        <v>2</v>
      </c>
      <c r="N32" s="52" t="s">
        <v>2</v>
      </c>
      <c r="O32" s="52" t="s">
        <v>2</v>
      </c>
      <c r="P32" s="52" t="s">
        <v>4</v>
      </c>
      <c r="Q32" s="52" t="s">
        <v>4</v>
      </c>
      <c r="R32" s="52" t="s">
        <v>4</v>
      </c>
      <c r="S32" s="52" t="s">
        <v>2</v>
      </c>
      <c r="T32" s="52" t="s">
        <v>3</v>
      </c>
      <c r="U32" s="52" t="s">
        <v>4</v>
      </c>
      <c r="V32" s="69"/>
      <c r="W32" s="81">
        <v>67</v>
      </c>
      <c r="X32" s="70"/>
      <c r="Y32" s="82">
        <v>13</v>
      </c>
      <c r="Z32" s="82">
        <v>60</v>
      </c>
      <c r="AA32" s="83">
        <v>127</v>
      </c>
      <c r="AB32" s="71"/>
    </row>
    <row r="33" spans="1:28" s="39" customFormat="1" ht="12" customHeight="1">
      <c r="A33" s="51">
        <v>24</v>
      </c>
      <c r="B33" s="50" t="s">
        <v>64</v>
      </c>
      <c r="C33" s="99" t="s">
        <v>65</v>
      </c>
      <c r="D33" s="60">
        <v>0.6625</v>
      </c>
      <c r="E33" s="80">
        <v>0.6805555555555555</v>
      </c>
      <c r="F33" s="75">
        <v>15</v>
      </c>
      <c r="G33" s="51" t="s">
        <v>3</v>
      </c>
      <c r="H33" s="75">
        <v>5</v>
      </c>
      <c r="I33" s="52" t="s">
        <v>2</v>
      </c>
      <c r="J33" s="51" t="s">
        <v>3</v>
      </c>
      <c r="K33" s="52" t="s">
        <v>3</v>
      </c>
      <c r="L33" s="52" t="s">
        <v>2</v>
      </c>
      <c r="M33" s="52" t="s">
        <v>2</v>
      </c>
      <c r="N33" s="52" t="s">
        <v>2</v>
      </c>
      <c r="O33" s="52" t="s">
        <v>2</v>
      </c>
      <c r="P33" s="52" t="s">
        <v>2</v>
      </c>
      <c r="Q33" s="52" t="s">
        <v>4</v>
      </c>
      <c r="R33" s="52" t="s">
        <v>4</v>
      </c>
      <c r="S33" s="52" t="s">
        <v>2</v>
      </c>
      <c r="T33" s="52" t="s">
        <v>3</v>
      </c>
      <c r="U33" s="52" t="s">
        <v>3</v>
      </c>
      <c r="V33" s="69"/>
      <c r="W33" s="81">
        <v>20</v>
      </c>
      <c r="X33" s="70"/>
      <c r="Y33" s="82">
        <v>12</v>
      </c>
      <c r="Z33" s="82">
        <v>0</v>
      </c>
      <c r="AA33" s="83">
        <v>20</v>
      </c>
      <c r="AB33" s="71"/>
    </row>
    <row r="34" spans="1:28" s="39" customFormat="1" ht="12" customHeight="1">
      <c r="A34" s="51">
        <v>25</v>
      </c>
      <c r="B34" s="50" t="s">
        <v>97</v>
      </c>
      <c r="C34" s="99" t="s">
        <v>98</v>
      </c>
      <c r="D34" s="60">
        <v>0.6979166666666666</v>
      </c>
      <c r="E34" s="80">
        <v>0.7270833333333333</v>
      </c>
      <c r="F34" s="75">
        <v>10</v>
      </c>
      <c r="G34" s="51" t="s">
        <v>3</v>
      </c>
      <c r="H34" s="75"/>
      <c r="I34" s="52"/>
      <c r="J34" s="51" t="s">
        <v>4</v>
      </c>
      <c r="K34" s="52" t="s">
        <v>3</v>
      </c>
      <c r="L34" s="52" t="s">
        <v>2</v>
      </c>
      <c r="M34" s="52" t="s">
        <v>2</v>
      </c>
      <c r="N34" s="52" t="s">
        <v>2</v>
      </c>
      <c r="O34" s="52" t="s">
        <v>2</v>
      </c>
      <c r="P34" s="52" t="s">
        <v>4</v>
      </c>
      <c r="Q34" s="52" t="s">
        <v>4</v>
      </c>
      <c r="R34" s="52" t="s">
        <v>4</v>
      </c>
      <c r="S34" s="52" t="s">
        <v>2</v>
      </c>
      <c r="T34" s="52" t="s">
        <v>3</v>
      </c>
      <c r="U34" s="52" t="s">
        <v>4</v>
      </c>
      <c r="V34" s="69"/>
      <c r="W34" s="81">
        <v>10</v>
      </c>
      <c r="X34" s="70"/>
      <c r="Y34" s="82">
        <v>12</v>
      </c>
      <c r="Z34" s="82">
        <v>60</v>
      </c>
      <c r="AA34" s="83">
        <v>70</v>
      </c>
      <c r="AB34" s="71"/>
    </row>
    <row r="35" spans="1:28" s="39" customFormat="1" ht="12" customHeight="1">
      <c r="A35" s="51">
        <v>26</v>
      </c>
      <c r="B35" s="50" t="s">
        <v>69</v>
      </c>
      <c r="C35" s="99" t="s">
        <v>70</v>
      </c>
      <c r="D35" s="60">
        <v>0.6645833333333333</v>
      </c>
      <c r="E35" s="80">
        <v>0.6895833333333333</v>
      </c>
      <c r="F35" s="75">
        <v>7</v>
      </c>
      <c r="G35" s="51" t="s">
        <v>4</v>
      </c>
      <c r="H35" s="75">
        <v>6</v>
      </c>
      <c r="I35" s="52" t="s">
        <v>2</v>
      </c>
      <c r="J35" s="51" t="s">
        <v>4</v>
      </c>
      <c r="K35" s="52" t="s">
        <v>3</v>
      </c>
      <c r="L35" s="52" t="s">
        <v>2</v>
      </c>
      <c r="M35" s="52" t="s">
        <v>2</v>
      </c>
      <c r="N35" s="52" t="s">
        <v>2</v>
      </c>
      <c r="O35" s="52" t="s">
        <v>2</v>
      </c>
      <c r="P35" s="52" t="s">
        <v>4</v>
      </c>
      <c r="Q35" s="52" t="s">
        <v>4</v>
      </c>
      <c r="R35" s="52" t="s">
        <v>4</v>
      </c>
      <c r="S35" s="52" t="s">
        <v>2</v>
      </c>
      <c r="T35" s="52" t="s">
        <v>3</v>
      </c>
      <c r="U35" s="52" t="s">
        <v>4</v>
      </c>
      <c r="V35" s="69"/>
      <c r="W35" s="81">
        <v>13</v>
      </c>
      <c r="X35" s="70"/>
      <c r="Y35" s="82">
        <v>12</v>
      </c>
      <c r="Z35" s="82">
        <v>60</v>
      </c>
      <c r="AA35" s="83">
        <v>73</v>
      </c>
      <c r="AB35" s="71"/>
    </row>
    <row r="36" spans="1:28" s="39" customFormat="1" ht="12" customHeight="1">
      <c r="A36" s="51">
        <v>27</v>
      </c>
      <c r="B36" s="50" t="s">
        <v>120</v>
      </c>
      <c r="C36" s="99" t="s">
        <v>119</v>
      </c>
      <c r="D36" s="60">
        <v>0.7222222222222222</v>
      </c>
      <c r="E36" s="80">
        <v>0.7409722222222223</v>
      </c>
      <c r="F36" s="75">
        <v>9</v>
      </c>
      <c r="G36" s="51" t="s">
        <v>4</v>
      </c>
      <c r="H36" s="75">
        <v>5</v>
      </c>
      <c r="I36" s="52" t="s">
        <v>2</v>
      </c>
      <c r="J36" s="51" t="s">
        <v>4</v>
      </c>
      <c r="K36" s="52" t="s">
        <v>3</v>
      </c>
      <c r="L36" s="52" t="s">
        <v>2</v>
      </c>
      <c r="M36" s="52" t="s">
        <v>2</v>
      </c>
      <c r="N36" s="52" t="s">
        <v>2</v>
      </c>
      <c r="O36" s="52" t="s">
        <v>2</v>
      </c>
      <c r="P36" s="52" t="s">
        <v>4</v>
      </c>
      <c r="Q36" s="52" t="s">
        <v>4</v>
      </c>
      <c r="R36" s="52" t="s">
        <v>4</v>
      </c>
      <c r="S36" s="52" t="s">
        <v>2</v>
      </c>
      <c r="T36" s="52" t="s">
        <v>3</v>
      </c>
      <c r="U36" s="52" t="s">
        <v>4</v>
      </c>
      <c r="V36" s="69"/>
      <c r="W36" s="81">
        <v>14</v>
      </c>
      <c r="X36" s="70"/>
      <c r="Y36" s="82">
        <v>12</v>
      </c>
      <c r="Z36" s="82">
        <v>60</v>
      </c>
      <c r="AA36" s="83">
        <v>74</v>
      </c>
      <c r="AB36" s="71"/>
    </row>
    <row r="37" spans="1:28" s="39" customFormat="1" ht="12" customHeight="1">
      <c r="A37" s="51">
        <v>28</v>
      </c>
      <c r="B37" s="50" t="s">
        <v>113</v>
      </c>
      <c r="C37" s="99" t="s">
        <v>85</v>
      </c>
      <c r="D37" s="60">
        <v>0.71875</v>
      </c>
      <c r="E37" s="80">
        <v>0.7381944444444444</v>
      </c>
      <c r="F37" s="75">
        <v>15</v>
      </c>
      <c r="G37" s="51" t="s">
        <v>4</v>
      </c>
      <c r="H37" s="75">
        <v>4</v>
      </c>
      <c r="I37" s="52" t="s">
        <v>2</v>
      </c>
      <c r="J37" s="51" t="s">
        <v>2</v>
      </c>
      <c r="K37" s="52" t="s">
        <v>3</v>
      </c>
      <c r="L37" s="52" t="s">
        <v>2</v>
      </c>
      <c r="M37" s="52" t="s">
        <v>2</v>
      </c>
      <c r="N37" s="52" t="s">
        <v>2</v>
      </c>
      <c r="O37" s="52" t="s">
        <v>2</v>
      </c>
      <c r="P37" s="52" t="s">
        <v>4</v>
      </c>
      <c r="Q37" s="52" t="s">
        <v>4</v>
      </c>
      <c r="R37" s="52" t="s">
        <v>4</v>
      </c>
      <c r="S37" s="52" t="s">
        <v>2</v>
      </c>
      <c r="T37" s="52" t="s">
        <v>3</v>
      </c>
      <c r="U37" s="52" t="s">
        <v>4</v>
      </c>
      <c r="V37" s="69"/>
      <c r="W37" s="81">
        <v>19</v>
      </c>
      <c r="X37" s="70"/>
      <c r="Y37" s="82">
        <v>12</v>
      </c>
      <c r="Z37" s="82">
        <v>60</v>
      </c>
      <c r="AA37" s="83">
        <v>79</v>
      </c>
      <c r="AB37" s="71"/>
    </row>
    <row r="38" spans="1:28" s="39" customFormat="1" ht="12" customHeight="1">
      <c r="A38" s="51">
        <v>29</v>
      </c>
      <c r="B38" s="50" t="s">
        <v>77</v>
      </c>
      <c r="C38" s="99" t="s">
        <v>78</v>
      </c>
      <c r="D38" s="60">
        <v>0.66875</v>
      </c>
      <c r="E38" s="80">
        <v>0.6986111111111111</v>
      </c>
      <c r="F38" s="75">
        <v>16</v>
      </c>
      <c r="G38" s="51" t="s">
        <v>4</v>
      </c>
      <c r="H38" s="75">
        <v>11</v>
      </c>
      <c r="I38" s="52" t="s">
        <v>2</v>
      </c>
      <c r="J38" s="51" t="s">
        <v>4</v>
      </c>
      <c r="K38" s="52" t="s">
        <v>3</v>
      </c>
      <c r="L38" s="52" t="s">
        <v>2</v>
      </c>
      <c r="M38" s="52" t="s">
        <v>2</v>
      </c>
      <c r="N38" s="52" t="s">
        <v>2</v>
      </c>
      <c r="O38" s="52" t="s">
        <v>2</v>
      </c>
      <c r="P38" s="52" t="s">
        <v>4</v>
      </c>
      <c r="Q38" s="52" t="s">
        <v>4</v>
      </c>
      <c r="R38" s="52" t="s">
        <v>4</v>
      </c>
      <c r="S38" s="52" t="s">
        <v>2</v>
      </c>
      <c r="T38" s="52" t="s">
        <v>3</v>
      </c>
      <c r="U38" s="52" t="s">
        <v>4</v>
      </c>
      <c r="V38" s="69"/>
      <c r="W38" s="81">
        <v>27</v>
      </c>
      <c r="X38" s="70"/>
      <c r="Y38" s="82">
        <v>12</v>
      </c>
      <c r="Z38" s="82">
        <v>60</v>
      </c>
      <c r="AA38" s="83">
        <v>87</v>
      </c>
      <c r="AB38" s="71"/>
    </row>
    <row r="39" spans="1:28" s="39" customFormat="1" ht="12" customHeight="1">
      <c r="A39" s="51">
        <v>30</v>
      </c>
      <c r="B39" s="50" t="s">
        <v>79</v>
      </c>
      <c r="C39" s="99" t="s">
        <v>70</v>
      </c>
      <c r="D39" s="60">
        <v>0.6680555555555556</v>
      </c>
      <c r="E39" s="80">
        <v>0.6944444444444445</v>
      </c>
      <c r="F39" s="75">
        <v>36</v>
      </c>
      <c r="G39" s="51" t="s">
        <v>4</v>
      </c>
      <c r="H39" s="75">
        <v>17</v>
      </c>
      <c r="I39" s="52" t="s">
        <v>2</v>
      </c>
      <c r="J39" s="51" t="s">
        <v>4</v>
      </c>
      <c r="K39" s="52" t="s">
        <v>3</v>
      </c>
      <c r="L39" s="52" t="s">
        <v>2</v>
      </c>
      <c r="M39" s="52" t="s">
        <v>2</v>
      </c>
      <c r="N39" s="52" t="s">
        <v>2</v>
      </c>
      <c r="O39" s="52" t="s">
        <v>2</v>
      </c>
      <c r="P39" s="52" t="s">
        <v>4</v>
      </c>
      <c r="Q39" s="52" t="s">
        <v>4</v>
      </c>
      <c r="R39" s="52" t="s">
        <v>4</v>
      </c>
      <c r="S39" s="52" t="s">
        <v>2</v>
      </c>
      <c r="T39" s="52" t="s">
        <v>3</v>
      </c>
      <c r="U39" s="52" t="s">
        <v>4</v>
      </c>
      <c r="V39" s="69"/>
      <c r="W39" s="81">
        <v>53</v>
      </c>
      <c r="X39" s="70"/>
      <c r="Y39" s="82">
        <v>12</v>
      </c>
      <c r="Z39" s="82">
        <v>60</v>
      </c>
      <c r="AA39" s="83">
        <v>113</v>
      </c>
      <c r="AB39" s="71"/>
    </row>
    <row r="40" spans="1:28" s="39" customFormat="1" ht="12" customHeight="1">
      <c r="A40" s="51">
        <v>31</v>
      </c>
      <c r="B40" s="50" t="s">
        <v>27</v>
      </c>
      <c r="C40" s="99" t="s">
        <v>31</v>
      </c>
      <c r="D40" s="60">
        <v>0.6513888888888889</v>
      </c>
      <c r="E40" s="80">
        <v>0.6847222222222222</v>
      </c>
      <c r="F40" s="75">
        <v>33</v>
      </c>
      <c r="G40" s="51" t="s">
        <v>4</v>
      </c>
      <c r="H40" s="75">
        <v>26</v>
      </c>
      <c r="I40" s="52" t="s">
        <v>2</v>
      </c>
      <c r="J40" s="51" t="s">
        <v>3</v>
      </c>
      <c r="K40" s="52" t="s">
        <v>3</v>
      </c>
      <c r="L40" s="52" t="s">
        <v>2</v>
      </c>
      <c r="M40" s="52" t="s">
        <v>2</v>
      </c>
      <c r="N40" s="52" t="s">
        <v>4</v>
      </c>
      <c r="O40" s="52" t="s">
        <v>2</v>
      </c>
      <c r="P40" s="52" t="s">
        <v>4</v>
      </c>
      <c r="Q40" s="52" t="s">
        <v>4</v>
      </c>
      <c r="R40" s="52" t="s">
        <v>4</v>
      </c>
      <c r="S40" s="52" t="s">
        <v>2</v>
      </c>
      <c r="T40" s="52" t="s">
        <v>3</v>
      </c>
      <c r="U40" s="52" t="s">
        <v>4</v>
      </c>
      <c r="V40" s="69"/>
      <c r="W40" s="81">
        <v>59</v>
      </c>
      <c r="X40" s="70"/>
      <c r="Y40" s="82">
        <v>12</v>
      </c>
      <c r="Z40" s="82">
        <v>60</v>
      </c>
      <c r="AA40" s="83">
        <v>119</v>
      </c>
      <c r="AB40" s="71"/>
    </row>
    <row r="41" spans="1:28" s="39" customFormat="1" ht="12" customHeight="1">
      <c r="A41" s="51">
        <v>32</v>
      </c>
      <c r="B41" s="50" t="s">
        <v>105</v>
      </c>
      <c r="C41" s="99" t="s">
        <v>106</v>
      </c>
      <c r="D41" s="60">
        <v>0.7013888888888888</v>
      </c>
      <c r="E41" s="80">
        <v>0.7229166666666668</v>
      </c>
      <c r="F41" s="75">
        <v>56</v>
      </c>
      <c r="G41" s="51" t="s">
        <v>4</v>
      </c>
      <c r="H41" s="75">
        <v>9</v>
      </c>
      <c r="I41" s="52" t="s">
        <v>2</v>
      </c>
      <c r="J41" s="51" t="s">
        <v>4</v>
      </c>
      <c r="K41" s="52" t="s">
        <v>3</v>
      </c>
      <c r="L41" s="52" t="s">
        <v>2</v>
      </c>
      <c r="M41" s="52" t="s">
        <v>2</v>
      </c>
      <c r="N41" s="52" t="s">
        <v>2</v>
      </c>
      <c r="O41" s="52" t="s">
        <v>2</v>
      </c>
      <c r="P41" s="52" t="s">
        <v>4</v>
      </c>
      <c r="Q41" s="52" t="s">
        <v>4</v>
      </c>
      <c r="R41" s="52" t="s">
        <v>4</v>
      </c>
      <c r="S41" s="52" t="s">
        <v>2</v>
      </c>
      <c r="T41" s="52" t="s">
        <v>3</v>
      </c>
      <c r="U41" s="52" t="s">
        <v>4</v>
      </c>
      <c r="V41" s="69"/>
      <c r="W41" s="81">
        <v>65</v>
      </c>
      <c r="X41" s="70"/>
      <c r="Y41" s="82">
        <v>12</v>
      </c>
      <c r="Z41" s="82">
        <v>60</v>
      </c>
      <c r="AA41" s="83">
        <v>125</v>
      </c>
      <c r="AB41" s="71"/>
    </row>
    <row r="42" spans="1:28" s="39" customFormat="1" ht="12" customHeight="1">
      <c r="A42" s="51">
        <v>33</v>
      </c>
      <c r="B42" s="50" t="s">
        <v>99</v>
      </c>
      <c r="C42" s="99" t="s">
        <v>37</v>
      </c>
      <c r="D42" s="60">
        <v>0.6958333333333333</v>
      </c>
      <c r="E42" s="80">
        <v>0.7388888888888889</v>
      </c>
      <c r="F42" s="75">
        <v>26</v>
      </c>
      <c r="G42" s="51" t="s">
        <v>2</v>
      </c>
      <c r="H42" s="75">
        <v>46</v>
      </c>
      <c r="I42" s="52" t="s">
        <v>2</v>
      </c>
      <c r="J42" s="51" t="s">
        <v>3</v>
      </c>
      <c r="K42" s="52" t="s">
        <v>3</v>
      </c>
      <c r="L42" s="52" t="s">
        <v>2</v>
      </c>
      <c r="M42" s="52" t="s">
        <v>2</v>
      </c>
      <c r="N42" s="52" t="s">
        <v>2</v>
      </c>
      <c r="O42" s="52" t="s">
        <v>2</v>
      </c>
      <c r="P42" s="52" t="s">
        <v>4</v>
      </c>
      <c r="Q42" s="52" t="s">
        <v>4</v>
      </c>
      <c r="R42" s="52" t="s">
        <v>4</v>
      </c>
      <c r="S42" s="52" t="s">
        <v>4</v>
      </c>
      <c r="T42" s="52" t="s">
        <v>3</v>
      </c>
      <c r="U42" s="52" t="s">
        <v>4</v>
      </c>
      <c r="V42" s="69"/>
      <c r="W42" s="81">
        <v>72</v>
      </c>
      <c r="X42" s="70"/>
      <c r="Y42" s="82">
        <v>12</v>
      </c>
      <c r="Z42" s="82">
        <v>60</v>
      </c>
      <c r="AA42" s="83">
        <v>132</v>
      </c>
      <c r="AB42" s="71"/>
    </row>
    <row r="43" spans="1:28" s="39" customFormat="1" ht="12" customHeight="1">
      <c r="A43" s="51">
        <v>34</v>
      </c>
      <c r="B43" s="50" t="s">
        <v>108</v>
      </c>
      <c r="C43" s="99" t="s">
        <v>109</v>
      </c>
      <c r="D43" s="60">
        <v>0.7083333333333334</v>
      </c>
      <c r="E43" s="80">
        <v>0.7361111111111112</v>
      </c>
      <c r="F43" s="75">
        <v>59</v>
      </c>
      <c r="G43" s="51" t="s">
        <v>3</v>
      </c>
      <c r="H43" s="75">
        <v>13</v>
      </c>
      <c r="I43" s="52" t="s">
        <v>4</v>
      </c>
      <c r="J43" s="51" t="s">
        <v>4</v>
      </c>
      <c r="K43" s="52" t="s">
        <v>3</v>
      </c>
      <c r="L43" s="52" t="s">
        <v>2</v>
      </c>
      <c r="M43" s="52" t="s">
        <v>2</v>
      </c>
      <c r="N43" s="52" t="s">
        <v>2</v>
      </c>
      <c r="O43" s="52" t="s">
        <v>2</v>
      </c>
      <c r="P43" s="52" t="s">
        <v>4</v>
      </c>
      <c r="Q43" s="52" t="s">
        <v>4</v>
      </c>
      <c r="R43" s="52" t="s">
        <v>4</v>
      </c>
      <c r="S43" s="52" t="s">
        <v>2</v>
      </c>
      <c r="T43" s="52" t="s">
        <v>3</v>
      </c>
      <c r="U43" s="52" t="s">
        <v>4</v>
      </c>
      <c r="V43" s="69"/>
      <c r="W43" s="81">
        <v>72</v>
      </c>
      <c r="X43" s="70"/>
      <c r="Y43" s="82">
        <v>12</v>
      </c>
      <c r="Z43" s="82">
        <v>60</v>
      </c>
      <c r="AA43" s="83">
        <v>132</v>
      </c>
      <c r="AB43" s="71"/>
    </row>
    <row r="44" spans="1:28" s="39" customFormat="1" ht="12" customHeight="1">
      <c r="A44" s="51">
        <v>35</v>
      </c>
      <c r="B44" s="50" t="s">
        <v>107</v>
      </c>
      <c r="C44" s="99" t="s">
        <v>85</v>
      </c>
      <c r="D44" s="60">
        <v>0.7083333333333334</v>
      </c>
      <c r="E44" s="80">
        <v>0.7277777777777777</v>
      </c>
      <c r="F44" s="75">
        <v>59</v>
      </c>
      <c r="G44" s="51" t="s">
        <v>3</v>
      </c>
      <c r="H44" s="75">
        <v>28</v>
      </c>
      <c r="I44" s="52" t="s">
        <v>4</v>
      </c>
      <c r="J44" s="51" t="s">
        <v>3</v>
      </c>
      <c r="K44" s="52" t="s">
        <v>3</v>
      </c>
      <c r="L44" s="52" t="s">
        <v>2</v>
      </c>
      <c r="M44" s="52" t="s">
        <v>2</v>
      </c>
      <c r="N44" s="52" t="s">
        <v>2</v>
      </c>
      <c r="O44" s="52" t="s">
        <v>3</v>
      </c>
      <c r="P44" s="52" t="s">
        <v>4</v>
      </c>
      <c r="Q44" s="52" t="s">
        <v>4</v>
      </c>
      <c r="R44" s="52" t="s">
        <v>4</v>
      </c>
      <c r="S44" s="52" t="s">
        <v>2</v>
      </c>
      <c r="T44" s="52" t="s">
        <v>3</v>
      </c>
      <c r="U44" s="52" t="s">
        <v>4</v>
      </c>
      <c r="V44" s="69"/>
      <c r="W44" s="81">
        <v>87</v>
      </c>
      <c r="X44" s="70"/>
      <c r="Y44" s="82">
        <v>12</v>
      </c>
      <c r="Z44" s="82">
        <v>60</v>
      </c>
      <c r="AA44" s="83">
        <v>147</v>
      </c>
      <c r="AB44" s="71"/>
    </row>
    <row r="45" spans="1:28" s="39" customFormat="1" ht="12" customHeight="1">
      <c r="A45" s="51">
        <v>36</v>
      </c>
      <c r="B45" s="50" t="s">
        <v>54</v>
      </c>
      <c r="C45" s="99" t="s">
        <v>60</v>
      </c>
      <c r="D45" s="60">
        <v>0.6583333333333333</v>
      </c>
      <c r="E45" s="80">
        <v>0.6805555555555555</v>
      </c>
      <c r="F45" s="75">
        <v>44</v>
      </c>
      <c r="G45" s="51" t="s">
        <v>2</v>
      </c>
      <c r="H45" s="75">
        <v>21</v>
      </c>
      <c r="I45" s="52" t="s">
        <v>4</v>
      </c>
      <c r="J45" s="51" t="s">
        <v>3</v>
      </c>
      <c r="K45" s="52" t="s">
        <v>3</v>
      </c>
      <c r="L45" s="52" t="s">
        <v>2</v>
      </c>
      <c r="M45" s="52" t="s">
        <v>2</v>
      </c>
      <c r="N45" s="52" t="s">
        <v>2</v>
      </c>
      <c r="O45" s="52" t="s">
        <v>2</v>
      </c>
      <c r="P45" s="52" t="s">
        <v>4</v>
      </c>
      <c r="Q45" s="52" t="s">
        <v>4</v>
      </c>
      <c r="R45" s="52" t="s">
        <v>4</v>
      </c>
      <c r="S45" s="52" t="s">
        <v>2</v>
      </c>
      <c r="T45" s="52" t="s">
        <v>3</v>
      </c>
      <c r="U45" s="52" t="s">
        <v>4</v>
      </c>
      <c r="V45" s="69"/>
      <c r="W45" s="81">
        <v>65</v>
      </c>
      <c r="X45" s="70"/>
      <c r="Y45" s="82">
        <v>12</v>
      </c>
      <c r="Z45" s="82">
        <v>120</v>
      </c>
      <c r="AA45" s="83">
        <v>185</v>
      </c>
      <c r="AB45" s="71"/>
    </row>
    <row r="46" spans="1:28" s="39" customFormat="1" ht="12" customHeight="1">
      <c r="A46" s="51">
        <v>37</v>
      </c>
      <c r="B46" s="50" t="s">
        <v>49</v>
      </c>
      <c r="C46" s="99" t="s">
        <v>50</v>
      </c>
      <c r="D46" s="60">
        <v>0.6458333333333334</v>
      </c>
      <c r="E46" s="80">
        <v>0.6930555555555555</v>
      </c>
      <c r="F46" s="75">
        <v>54</v>
      </c>
      <c r="G46" s="51" t="s">
        <v>3</v>
      </c>
      <c r="H46" s="75">
        <v>19</v>
      </c>
      <c r="I46" s="52" t="s">
        <v>2</v>
      </c>
      <c r="J46" s="51" t="s">
        <v>3</v>
      </c>
      <c r="K46" s="52" t="s">
        <v>2</v>
      </c>
      <c r="L46" s="52" t="s">
        <v>2</v>
      </c>
      <c r="M46" s="52" t="s">
        <v>2</v>
      </c>
      <c r="N46" s="52" t="s">
        <v>2</v>
      </c>
      <c r="O46" s="52" t="s">
        <v>3</v>
      </c>
      <c r="P46" s="52" t="s">
        <v>3</v>
      </c>
      <c r="Q46" s="52" t="s">
        <v>4</v>
      </c>
      <c r="R46" s="52" t="s">
        <v>4</v>
      </c>
      <c r="S46" s="52" t="s">
        <v>2</v>
      </c>
      <c r="T46" s="52" t="s">
        <v>3</v>
      </c>
      <c r="U46" s="52" t="s">
        <v>4</v>
      </c>
      <c r="V46" s="69"/>
      <c r="W46" s="81">
        <v>73</v>
      </c>
      <c r="X46" s="70"/>
      <c r="Y46" s="82">
        <v>11</v>
      </c>
      <c r="Z46" s="82">
        <v>0</v>
      </c>
      <c r="AA46" s="83">
        <v>73</v>
      </c>
      <c r="AB46" s="71"/>
    </row>
    <row r="47" spans="1:28" s="39" customFormat="1" ht="12" customHeight="1">
      <c r="A47" s="51">
        <v>38</v>
      </c>
      <c r="B47" s="50" t="s">
        <v>76</v>
      </c>
      <c r="C47" s="99" t="s">
        <v>70</v>
      </c>
      <c r="D47" s="60">
        <v>0.6666666666666666</v>
      </c>
      <c r="E47" s="80">
        <v>0.675</v>
      </c>
      <c r="F47" s="75">
        <v>49</v>
      </c>
      <c r="G47" s="51" t="s">
        <v>4</v>
      </c>
      <c r="H47" s="75">
        <v>9</v>
      </c>
      <c r="I47" s="52" t="s">
        <v>2</v>
      </c>
      <c r="J47" s="51" t="s">
        <v>4</v>
      </c>
      <c r="K47" s="52" t="s">
        <v>3</v>
      </c>
      <c r="L47" s="52" t="s">
        <v>2</v>
      </c>
      <c r="M47" s="52" t="s">
        <v>2</v>
      </c>
      <c r="N47" s="52" t="s">
        <v>2</v>
      </c>
      <c r="O47" s="52" t="s">
        <v>2</v>
      </c>
      <c r="P47" s="52" t="s">
        <v>3</v>
      </c>
      <c r="Q47" s="52" t="s">
        <v>4</v>
      </c>
      <c r="R47" s="52" t="s">
        <v>4</v>
      </c>
      <c r="S47" s="52" t="s">
        <v>2</v>
      </c>
      <c r="T47" s="52" t="s">
        <v>3</v>
      </c>
      <c r="U47" s="52" t="s">
        <v>4</v>
      </c>
      <c r="V47" s="69"/>
      <c r="W47" s="81">
        <v>58</v>
      </c>
      <c r="X47" s="70"/>
      <c r="Y47" s="82">
        <v>11</v>
      </c>
      <c r="Z47" s="82">
        <v>60</v>
      </c>
      <c r="AA47" s="83">
        <v>118</v>
      </c>
      <c r="AB47" s="71"/>
    </row>
    <row r="48" spans="1:28" s="39" customFormat="1" ht="12" customHeight="1">
      <c r="A48" s="51">
        <v>39</v>
      </c>
      <c r="B48" s="50" t="s">
        <v>75</v>
      </c>
      <c r="C48" s="99" t="s">
        <v>74</v>
      </c>
      <c r="D48" s="60">
        <v>0.71875</v>
      </c>
      <c r="E48" s="80">
        <v>0.7472222222222222</v>
      </c>
      <c r="F48" s="75"/>
      <c r="G48" s="51"/>
      <c r="H48" s="75"/>
      <c r="I48" s="52"/>
      <c r="J48" s="51" t="s">
        <v>4</v>
      </c>
      <c r="K48" s="52" t="s">
        <v>3</v>
      </c>
      <c r="L48" s="52" t="s">
        <v>2</v>
      </c>
      <c r="M48" s="52" t="s">
        <v>2</v>
      </c>
      <c r="N48" s="52" t="s">
        <v>2</v>
      </c>
      <c r="O48" s="52" t="s">
        <v>2</v>
      </c>
      <c r="P48" s="52" t="s">
        <v>4</v>
      </c>
      <c r="Q48" s="52" t="s">
        <v>4</v>
      </c>
      <c r="R48" s="52" t="s">
        <v>4</v>
      </c>
      <c r="S48" s="52" t="s">
        <v>2</v>
      </c>
      <c r="T48" s="52" t="s">
        <v>3</v>
      </c>
      <c r="U48" s="52" t="s">
        <v>4</v>
      </c>
      <c r="V48" s="69"/>
      <c r="W48" s="81">
        <v>0</v>
      </c>
      <c r="X48" s="70"/>
      <c r="Y48" s="82">
        <v>11</v>
      </c>
      <c r="Z48" s="82">
        <v>120</v>
      </c>
      <c r="AA48" s="83">
        <v>120</v>
      </c>
      <c r="AB48" s="71"/>
    </row>
    <row r="49" spans="1:28" s="39" customFormat="1" ht="12" customHeight="1">
      <c r="A49" s="51">
        <v>40</v>
      </c>
      <c r="B49" s="50" t="s">
        <v>63</v>
      </c>
      <c r="C49" s="99" t="s">
        <v>46</v>
      </c>
      <c r="D49" s="60">
        <v>0.6576388888888889</v>
      </c>
      <c r="E49" s="80">
        <v>0.6854166666666667</v>
      </c>
      <c r="F49" s="75">
        <v>54</v>
      </c>
      <c r="G49" s="51" t="s">
        <v>4</v>
      </c>
      <c r="H49" s="75">
        <v>8</v>
      </c>
      <c r="I49" s="52" t="s">
        <v>2</v>
      </c>
      <c r="J49" s="51" t="s">
        <v>3</v>
      </c>
      <c r="K49" s="52" t="s">
        <v>3</v>
      </c>
      <c r="L49" s="52" t="s">
        <v>2</v>
      </c>
      <c r="M49" s="52" t="s">
        <v>2</v>
      </c>
      <c r="N49" s="52" t="s">
        <v>2</v>
      </c>
      <c r="O49" s="52" t="s">
        <v>3</v>
      </c>
      <c r="P49" s="52" t="s">
        <v>4</v>
      </c>
      <c r="Q49" s="52" t="s">
        <v>4</v>
      </c>
      <c r="R49" s="52" t="s">
        <v>4</v>
      </c>
      <c r="S49" s="52" t="s">
        <v>4</v>
      </c>
      <c r="T49" s="52" t="s">
        <v>3</v>
      </c>
      <c r="U49" s="52" t="s">
        <v>4</v>
      </c>
      <c r="V49" s="69"/>
      <c r="W49" s="81">
        <v>62</v>
      </c>
      <c r="X49" s="70"/>
      <c r="Y49" s="82">
        <v>11</v>
      </c>
      <c r="Z49" s="82">
        <v>60</v>
      </c>
      <c r="AA49" s="83">
        <v>122</v>
      </c>
      <c r="AB49" s="71"/>
    </row>
    <row r="50" spans="1:28" s="39" customFormat="1" ht="12" customHeight="1">
      <c r="A50" s="51">
        <v>41</v>
      </c>
      <c r="B50" s="50" t="s">
        <v>45</v>
      </c>
      <c r="C50" s="99" t="s">
        <v>46</v>
      </c>
      <c r="D50" s="60">
        <v>0.6527777777777778</v>
      </c>
      <c r="E50" s="80">
        <v>0.6833333333333332</v>
      </c>
      <c r="F50" s="75">
        <v>59</v>
      </c>
      <c r="G50" s="51" t="s">
        <v>3</v>
      </c>
      <c r="H50" s="75">
        <v>11</v>
      </c>
      <c r="I50" s="52" t="s">
        <v>4</v>
      </c>
      <c r="J50" s="51" t="s">
        <v>4</v>
      </c>
      <c r="K50" s="52" t="s">
        <v>3</v>
      </c>
      <c r="L50" s="52" t="s">
        <v>2</v>
      </c>
      <c r="M50" s="52" t="s">
        <v>2</v>
      </c>
      <c r="N50" s="52" t="s">
        <v>2</v>
      </c>
      <c r="O50" s="52" t="s">
        <v>2</v>
      </c>
      <c r="P50" s="52" t="s">
        <v>4</v>
      </c>
      <c r="Q50" s="52" t="s">
        <v>4</v>
      </c>
      <c r="R50" s="52" t="s">
        <v>4</v>
      </c>
      <c r="S50" s="52" t="s">
        <v>2</v>
      </c>
      <c r="T50" s="52" t="s">
        <v>3</v>
      </c>
      <c r="U50" s="52" t="s">
        <v>3</v>
      </c>
      <c r="V50" s="69"/>
      <c r="W50" s="81">
        <v>70</v>
      </c>
      <c r="X50" s="70"/>
      <c r="Y50" s="82">
        <v>11</v>
      </c>
      <c r="Z50" s="82">
        <v>60</v>
      </c>
      <c r="AA50" s="83">
        <v>130</v>
      </c>
      <c r="AB50" s="71"/>
    </row>
    <row r="51" spans="1:28" s="39" customFormat="1" ht="12" customHeight="1">
      <c r="A51" s="51">
        <v>42</v>
      </c>
      <c r="B51" s="50" t="s">
        <v>118</v>
      </c>
      <c r="C51" s="99" t="s">
        <v>48</v>
      </c>
      <c r="D51" s="60">
        <v>0.71875</v>
      </c>
      <c r="E51" s="80">
        <v>0.7381944444444444</v>
      </c>
      <c r="F51" s="75">
        <v>34</v>
      </c>
      <c r="G51" s="51" t="s">
        <v>4</v>
      </c>
      <c r="H51" s="75">
        <v>27</v>
      </c>
      <c r="I51" s="52" t="s">
        <v>3</v>
      </c>
      <c r="J51" s="51" t="s">
        <v>2</v>
      </c>
      <c r="K51" s="52" t="s">
        <v>3</v>
      </c>
      <c r="L51" s="52" t="s">
        <v>2</v>
      </c>
      <c r="M51" s="52" t="s">
        <v>2</v>
      </c>
      <c r="N51" s="52" t="s">
        <v>2</v>
      </c>
      <c r="O51" s="52" t="s">
        <v>2</v>
      </c>
      <c r="P51" s="52" t="s">
        <v>4</v>
      </c>
      <c r="Q51" s="52" t="s">
        <v>4</v>
      </c>
      <c r="R51" s="52" t="s">
        <v>4</v>
      </c>
      <c r="S51" s="52" t="s">
        <v>2</v>
      </c>
      <c r="T51" s="52" t="s">
        <v>3</v>
      </c>
      <c r="U51" s="52" t="s">
        <v>4</v>
      </c>
      <c r="V51" s="69"/>
      <c r="W51" s="81">
        <v>61</v>
      </c>
      <c r="X51" s="70"/>
      <c r="Y51" s="82">
        <v>11</v>
      </c>
      <c r="Z51" s="82">
        <v>120</v>
      </c>
      <c r="AA51" s="83">
        <v>181</v>
      </c>
      <c r="AB51" s="71"/>
    </row>
    <row r="52" spans="1:28" s="39" customFormat="1" ht="12" customHeight="1">
      <c r="A52" s="51">
        <v>43</v>
      </c>
      <c r="B52" s="50" t="s">
        <v>94</v>
      </c>
      <c r="C52" s="99" t="s">
        <v>60</v>
      </c>
      <c r="D52" s="60">
        <v>0.6597222222222222</v>
      </c>
      <c r="E52" s="80">
        <v>0.688888888888889</v>
      </c>
      <c r="F52" s="75">
        <v>15</v>
      </c>
      <c r="G52" s="51" t="s">
        <v>3</v>
      </c>
      <c r="H52" s="75">
        <v>6</v>
      </c>
      <c r="I52" s="52" t="s">
        <v>2</v>
      </c>
      <c r="J52" s="51" t="s">
        <v>3</v>
      </c>
      <c r="K52" s="52" t="s">
        <v>2</v>
      </c>
      <c r="L52" s="52" t="s">
        <v>2</v>
      </c>
      <c r="M52" s="52" t="s">
        <v>2</v>
      </c>
      <c r="N52" s="52" t="s">
        <v>2</v>
      </c>
      <c r="O52" s="52" t="s">
        <v>3</v>
      </c>
      <c r="P52" s="52" t="s">
        <v>4</v>
      </c>
      <c r="Q52" s="52" t="s">
        <v>4</v>
      </c>
      <c r="R52" s="52"/>
      <c r="S52" s="52" t="s">
        <v>4</v>
      </c>
      <c r="T52" s="52" t="s">
        <v>3</v>
      </c>
      <c r="U52" s="52" t="s">
        <v>4</v>
      </c>
      <c r="V52" s="69"/>
      <c r="W52" s="81">
        <v>21</v>
      </c>
      <c r="X52" s="70"/>
      <c r="Y52" s="82">
        <v>10</v>
      </c>
      <c r="Z52" s="82">
        <v>0</v>
      </c>
      <c r="AA52" s="83">
        <v>21</v>
      </c>
      <c r="AB52" s="71"/>
    </row>
    <row r="53" spans="1:28" s="39" customFormat="1" ht="12" customHeight="1">
      <c r="A53" s="51">
        <v>44</v>
      </c>
      <c r="B53" s="50" t="s">
        <v>122</v>
      </c>
      <c r="C53" s="99" t="s">
        <v>48</v>
      </c>
      <c r="D53" s="60">
        <v>0.6798611111111111</v>
      </c>
      <c r="E53" s="80">
        <v>0.7006944444444444</v>
      </c>
      <c r="F53" s="75">
        <v>38</v>
      </c>
      <c r="G53" s="51" t="s">
        <v>3</v>
      </c>
      <c r="H53" s="75">
        <v>9</v>
      </c>
      <c r="I53" s="52" t="s">
        <v>2</v>
      </c>
      <c r="J53" s="51" t="s">
        <v>4</v>
      </c>
      <c r="K53" s="52" t="s">
        <v>3</v>
      </c>
      <c r="L53" s="52" t="s">
        <v>2</v>
      </c>
      <c r="M53" s="52" t="s">
        <v>2</v>
      </c>
      <c r="N53" s="52" t="s">
        <v>2</v>
      </c>
      <c r="O53" s="52" t="s">
        <v>4</v>
      </c>
      <c r="P53" s="52" t="s">
        <v>4</v>
      </c>
      <c r="Q53" s="52" t="s">
        <v>4</v>
      </c>
      <c r="R53" s="52" t="s">
        <v>4</v>
      </c>
      <c r="S53" s="52" t="s">
        <v>4</v>
      </c>
      <c r="T53" s="52" t="s">
        <v>2</v>
      </c>
      <c r="U53" s="52" t="s">
        <v>4</v>
      </c>
      <c r="V53" s="69"/>
      <c r="W53" s="81">
        <v>47</v>
      </c>
      <c r="X53" s="70"/>
      <c r="Y53" s="82">
        <v>10</v>
      </c>
      <c r="Z53" s="82">
        <v>0</v>
      </c>
      <c r="AA53" s="83">
        <v>47</v>
      </c>
      <c r="AB53" s="71"/>
    </row>
    <row r="54" spans="1:28" s="39" customFormat="1" ht="12" customHeight="1">
      <c r="A54" s="51">
        <v>45</v>
      </c>
      <c r="B54" s="50" t="s">
        <v>92</v>
      </c>
      <c r="C54" s="99" t="s">
        <v>93</v>
      </c>
      <c r="D54" s="60">
        <v>0.6847222222222222</v>
      </c>
      <c r="E54" s="80">
        <v>0.7</v>
      </c>
      <c r="F54" s="75">
        <v>6</v>
      </c>
      <c r="G54" s="51" t="s">
        <v>4</v>
      </c>
      <c r="H54" s="75">
        <v>4</v>
      </c>
      <c r="I54" s="52" t="s">
        <v>2</v>
      </c>
      <c r="J54" s="51" t="s">
        <v>4</v>
      </c>
      <c r="K54" s="52" t="s">
        <v>3</v>
      </c>
      <c r="L54" s="52" t="s">
        <v>2</v>
      </c>
      <c r="M54" s="52" t="s">
        <v>3</v>
      </c>
      <c r="N54" s="52" t="s">
        <v>2</v>
      </c>
      <c r="O54" s="52" t="s">
        <v>2</v>
      </c>
      <c r="P54" s="52" t="s">
        <v>4</v>
      </c>
      <c r="Q54" s="52" t="s">
        <v>4</v>
      </c>
      <c r="R54" s="52" t="s">
        <v>4</v>
      </c>
      <c r="S54" s="52" t="s">
        <v>2</v>
      </c>
      <c r="T54" s="52" t="s">
        <v>3</v>
      </c>
      <c r="U54" s="52" t="s">
        <v>3</v>
      </c>
      <c r="V54" s="69"/>
      <c r="W54" s="81">
        <v>10</v>
      </c>
      <c r="X54" s="70"/>
      <c r="Y54" s="82">
        <v>10</v>
      </c>
      <c r="Z54" s="82">
        <v>60</v>
      </c>
      <c r="AA54" s="83">
        <v>70</v>
      </c>
      <c r="AB54" s="71"/>
    </row>
    <row r="55" spans="1:28" s="39" customFormat="1" ht="12" customHeight="1">
      <c r="A55" s="51">
        <v>46</v>
      </c>
      <c r="B55" s="50" t="s">
        <v>58</v>
      </c>
      <c r="C55" s="99" t="s">
        <v>60</v>
      </c>
      <c r="D55" s="60">
        <v>0.6611111111111111</v>
      </c>
      <c r="E55" s="80">
        <v>0.6847222222222222</v>
      </c>
      <c r="F55" s="75">
        <v>17</v>
      </c>
      <c r="G55" s="51" t="s">
        <v>4</v>
      </c>
      <c r="H55" s="75">
        <v>3</v>
      </c>
      <c r="I55" s="52" t="s">
        <v>2</v>
      </c>
      <c r="J55" s="51" t="s">
        <v>4</v>
      </c>
      <c r="K55" s="52" t="s">
        <v>2</v>
      </c>
      <c r="L55" s="52" t="s">
        <v>2</v>
      </c>
      <c r="M55" s="52" t="s">
        <v>2</v>
      </c>
      <c r="N55" s="52" t="s">
        <v>2</v>
      </c>
      <c r="O55" s="52" t="s">
        <v>2</v>
      </c>
      <c r="P55" s="52" t="s">
        <v>3</v>
      </c>
      <c r="Q55" s="52" t="s">
        <v>4</v>
      </c>
      <c r="R55" s="52" t="s">
        <v>4</v>
      </c>
      <c r="S55" s="52" t="s">
        <v>2</v>
      </c>
      <c r="T55" s="52" t="s">
        <v>3</v>
      </c>
      <c r="U55" s="52" t="s">
        <v>4</v>
      </c>
      <c r="V55" s="69"/>
      <c r="W55" s="81">
        <v>20</v>
      </c>
      <c r="X55" s="70"/>
      <c r="Y55" s="82">
        <v>10</v>
      </c>
      <c r="Z55" s="82">
        <v>60</v>
      </c>
      <c r="AA55" s="83">
        <v>80</v>
      </c>
      <c r="AB55" s="71"/>
    </row>
    <row r="56" spans="1:28" s="39" customFormat="1" ht="12" customHeight="1">
      <c r="A56" s="51">
        <v>47</v>
      </c>
      <c r="B56" s="50" t="s">
        <v>86</v>
      </c>
      <c r="C56" s="99" t="s">
        <v>43</v>
      </c>
      <c r="D56" s="60">
        <v>0.6743055555555556</v>
      </c>
      <c r="E56" s="80">
        <v>0.7055555555555556</v>
      </c>
      <c r="F56" s="75">
        <v>18</v>
      </c>
      <c r="G56" s="51" t="s">
        <v>4</v>
      </c>
      <c r="H56" s="75">
        <v>6</v>
      </c>
      <c r="I56" s="52" t="s">
        <v>2</v>
      </c>
      <c r="J56" s="51" t="s">
        <v>3</v>
      </c>
      <c r="K56" s="52" t="s">
        <v>3</v>
      </c>
      <c r="L56" s="52" t="s">
        <v>2</v>
      </c>
      <c r="M56" s="52" t="s">
        <v>2</v>
      </c>
      <c r="N56" s="52" t="s">
        <v>4</v>
      </c>
      <c r="O56" s="52" t="s">
        <v>2</v>
      </c>
      <c r="P56" s="52" t="s">
        <v>4</v>
      </c>
      <c r="Q56" s="52" t="s">
        <v>4</v>
      </c>
      <c r="R56" s="52" t="s">
        <v>4</v>
      </c>
      <c r="S56" s="52" t="s">
        <v>4</v>
      </c>
      <c r="T56" s="52" t="s">
        <v>3</v>
      </c>
      <c r="U56" s="52" t="s">
        <v>3</v>
      </c>
      <c r="V56" s="69"/>
      <c r="W56" s="81">
        <v>24</v>
      </c>
      <c r="X56" s="70"/>
      <c r="Y56" s="82">
        <v>10</v>
      </c>
      <c r="Z56" s="82">
        <v>60</v>
      </c>
      <c r="AA56" s="83">
        <v>84</v>
      </c>
      <c r="AB56" s="71"/>
    </row>
    <row r="57" spans="1:28" s="39" customFormat="1" ht="12" customHeight="1">
      <c r="A57" s="51">
        <v>48</v>
      </c>
      <c r="B57" s="50" t="s">
        <v>53</v>
      </c>
      <c r="C57" s="99" t="s">
        <v>37</v>
      </c>
      <c r="D57" s="60">
        <v>0.6541666666666667</v>
      </c>
      <c r="E57" s="80">
        <v>0.686111111111111</v>
      </c>
      <c r="F57" s="75">
        <v>37</v>
      </c>
      <c r="G57" s="51" t="s">
        <v>4</v>
      </c>
      <c r="H57" s="75">
        <v>9</v>
      </c>
      <c r="I57" s="52" t="s">
        <v>2</v>
      </c>
      <c r="J57" s="51" t="s">
        <v>3</v>
      </c>
      <c r="K57" s="52" t="s">
        <v>3</v>
      </c>
      <c r="L57" s="52" t="s">
        <v>3</v>
      </c>
      <c r="M57" s="52" t="s">
        <v>4</v>
      </c>
      <c r="N57" s="52" t="s">
        <v>2</v>
      </c>
      <c r="O57" s="52" t="s">
        <v>2</v>
      </c>
      <c r="P57" s="52" t="s">
        <v>4</v>
      </c>
      <c r="Q57" s="52" t="s">
        <v>2</v>
      </c>
      <c r="R57" s="52" t="s">
        <v>4</v>
      </c>
      <c r="S57" s="52" t="s">
        <v>2</v>
      </c>
      <c r="T57" s="52" t="s">
        <v>3</v>
      </c>
      <c r="U57" s="52" t="s">
        <v>4</v>
      </c>
      <c r="V57" s="69"/>
      <c r="W57" s="81">
        <v>46</v>
      </c>
      <c r="X57" s="70"/>
      <c r="Y57" s="82">
        <v>10</v>
      </c>
      <c r="Z57" s="82">
        <v>60</v>
      </c>
      <c r="AA57" s="83">
        <v>106</v>
      </c>
      <c r="AB57" s="71"/>
    </row>
    <row r="58" spans="1:28" s="39" customFormat="1" ht="12" customHeight="1">
      <c r="A58" s="51">
        <v>49</v>
      </c>
      <c r="B58" s="50" t="s">
        <v>84</v>
      </c>
      <c r="C58" s="99" t="s">
        <v>85</v>
      </c>
      <c r="D58" s="60">
        <v>0.6458333333333334</v>
      </c>
      <c r="E58" s="80">
        <v>0.6930555555555555</v>
      </c>
      <c r="F58" s="75"/>
      <c r="G58" s="51"/>
      <c r="H58" s="75"/>
      <c r="I58" s="52"/>
      <c r="J58" s="51" t="s">
        <v>4</v>
      </c>
      <c r="K58" s="52" t="s">
        <v>3</v>
      </c>
      <c r="L58" s="52" t="s">
        <v>4</v>
      </c>
      <c r="M58" s="52" t="s">
        <v>2</v>
      </c>
      <c r="N58" s="52" t="s">
        <v>2</v>
      </c>
      <c r="O58" s="52" t="s">
        <v>2</v>
      </c>
      <c r="P58" s="52" t="s">
        <v>4</v>
      </c>
      <c r="Q58" s="52" t="s">
        <v>4</v>
      </c>
      <c r="R58" s="52" t="s">
        <v>4</v>
      </c>
      <c r="S58" s="52" t="s">
        <v>2</v>
      </c>
      <c r="T58" s="52" t="s">
        <v>3</v>
      </c>
      <c r="U58" s="52" t="s">
        <v>4</v>
      </c>
      <c r="V58" s="69"/>
      <c r="W58" s="81">
        <v>0</v>
      </c>
      <c r="X58" s="70"/>
      <c r="Y58" s="82">
        <v>10</v>
      </c>
      <c r="Z58" s="82">
        <v>120</v>
      </c>
      <c r="AA58" s="83">
        <v>120</v>
      </c>
      <c r="AB58" s="71"/>
    </row>
    <row r="59" spans="1:28" s="39" customFormat="1" ht="12" customHeight="1">
      <c r="A59" s="51">
        <v>50</v>
      </c>
      <c r="B59" s="50" t="s">
        <v>104</v>
      </c>
      <c r="C59" s="99" t="s">
        <v>98</v>
      </c>
      <c r="D59" s="60">
        <v>0.6993055555555556</v>
      </c>
      <c r="E59" s="80">
        <v>0.7284722222222223</v>
      </c>
      <c r="F59" s="75">
        <v>52</v>
      </c>
      <c r="G59" s="51" t="s">
        <v>4</v>
      </c>
      <c r="H59" s="75">
        <v>24</v>
      </c>
      <c r="I59" s="52" t="s">
        <v>2</v>
      </c>
      <c r="J59" s="51" t="s">
        <v>3</v>
      </c>
      <c r="K59" s="52" t="s">
        <v>3</v>
      </c>
      <c r="L59" s="52" t="s">
        <v>2</v>
      </c>
      <c r="M59" s="52" t="s">
        <v>2</v>
      </c>
      <c r="N59" s="52" t="s">
        <v>2</v>
      </c>
      <c r="O59" s="52" t="s">
        <v>4</v>
      </c>
      <c r="P59" s="52" t="s">
        <v>3</v>
      </c>
      <c r="Q59" s="52" t="s">
        <v>4</v>
      </c>
      <c r="R59" s="52" t="s">
        <v>4</v>
      </c>
      <c r="S59" s="52" t="s">
        <v>2</v>
      </c>
      <c r="T59" s="52" t="s">
        <v>3</v>
      </c>
      <c r="U59" s="52" t="s">
        <v>3</v>
      </c>
      <c r="V59" s="69"/>
      <c r="W59" s="81">
        <v>76</v>
      </c>
      <c r="X59" s="70"/>
      <c r="Y59" s="82">
        <v>10</v>
      </c>
      <c r="Z59" s="82">
        <v>60</v>
      </c>
      <c r="AA59" s="83">
        <v>136</v>
      </c>
      <c r="AB59" s="71"/>
    </row>
    <row r="60" spans="1:28" s="39" customFormat="1" ht="12" customHeight="1">
      <c r="A60" s="51">
        <v>51</v>
      </c>
      <c r="B60" s="50" t="s">
        <v>34</v>
      </c>
      <c r="C60" s="99" t="s">
        <v>33</v>
      </c>
      <c r="D60" s="60">
        <v>0.6458333333333334</v>
      </c>
      <c r="E60" s="80">
        <v>0.6847222222222222</v>
      </c>
      <c r="F60" s="75">
        <v>59</v>
      </c>
      <c r="G60" s="51" t="s">
        <v>3</v>
      </c>
      <c r="H60" s="75">
        <v>18</v>
      </c>
      <c r="I60" s="52" t="s">
        <v>3</v>
      </c>
      <c r="J60" s="51" t="s">
        <v>4</v>
      </c>
      <c r="K60" s="52" t="s">
        <v>4</v>
      </c>
      <c r="L60" s="52" t="s">
        <v>4</v>
      </c>
      <c r="M60" s="52" t="s">
        <v>2</v>
      </c>
      <c r="N60" s="52" t="s">
        <v>2</v>
      </c>
      <c r="O60" s="52" t="s">
        <v>2</v>
      </c>
      <c r="P60" s="52" t="s">
        <v>4</v>
      </c>
      <c r="Q60" s="52" t="s">
        <v>4</v>
      </c>
      <c r="R60" s="52" t="s">
        <v>4</v>
      </c>
      <c r="S60" s="52" t="s">
        <v>2</v>
      </c>
      <c r="T60" s="52" t="s">
        <v>3</v>
      </c>
      <c r="U60" s="52" t="s">
        <v>4</v>
      </c>
      <c r="V60" s="69"/>
      <c r="W60" s="81">
        <v>77</v>
      </c>
      <c r="X60" s="70"/>
      <c r="Y60" s="82">
        <v>10</v>
      </c>
      <c r="Z60" s="82">
        <v>60</v>
      </c>
      <c r="AA60" s="83">
        <v>137</v>
      </c>
      <c r="AB60" s="71"/>
    </row>
    <row r="61" spans="1:28" s="39" customFormat="1" ht="12" customHeight="1">
      <c r="A61" s="51">
        <v>52</v>
      </c>
      <c r="B61" s="50" t="s">
        <v>87</v>
      </c>
      <c r="C61" s="99" t="s">
        <v>37</v>
      </c>
      <c r="D61" s="60">
        <v>0.6756944444444444</v>
      </c>
      <c r="E61" s="80">
        <v>0.6993055555555556</v>
      </c>
      <c r="F61" s="75">
        <v>10</v>
      </c>
      <c r="G61" s="51" t="s">
        <v>4</v>
      </c>
      <c r="H61" s="75">
        <v>9</v>
      </c>
      <c r="I61" s="52" t="s">
        <v>4</v>
      </c>
      <c r="J61" s="51" t="s">
        <v>4</v>
      </c>
      <c r="K61" s="52" t="s">
        <v>2</v>
      </c>
      <c r="L61" s="52" t="s">
        <v>2</v>
      </c>
      <c r="M61" s="52" t="s">
        <v>2</v>
      </c>
      <c r="N61" s="52" t="s">
        <v>2</v>
      </c>
      <c r="O61" s="52" t="s">
        <v>2</v>
      </c>
      <c r="P61" s="52" t="s">
        <v>4</v>
      </c>
      <c r="Q61" s="52" t="s">
        <v>4</v>
      </c>
      <c r="R61" s="52" t="s">
        <v>4</v>
      </c>
      <c r="S61" s="52" t="s">
        <v>2</v>
      </c>
      <c r="T61" s="52" t="s">
        <v>3</v>
      </c>
      <c r="U61" s="52" t="s">
        <v>4</v>
      </c>
      <c r="V61" s="69"/>
      <c r="W61" s="81">
        <v>19</v>
      </c>
      <c r="X61" s="70"/>
      <c r="Y61" s="82">
        <v>10</v>
      </c>
      <c r="Z61" s="82">
        <v>120</v>
      </c>
      <c r="AA61" s="83">
        <v>139</v>
      </c>
      <c r="AB61" s="71"/>
    </row>
    <row r="62" spans="1:28" s="39" customFormat="1" ht="12" customHeight="1">
      <c r="A62" s="51">
        <v>53</v>
      </c>
      <c r="B62" s="50" t="s">
        <v>36</v>
      </c>
      <c r="C62" s="99" t="s">
        <v>33</v>
      </c>
      <c r="D62" s="60">
        <v>0.6513888888888889</v>
      </c>
      <c r="E62" s="80">
        <v>0.6826388888888889</v>
      </c>
      <c r="F62" s="75">
        <v>30</v>
      </c>
      <c r="G62" s="51" t="s">
        <v>2</v>
      </c>
      <c r="H62" s="75">
        <v>19</v>
      </c>
      <c r="I62" s="52" t="s">
        <v>4</v>
      </c>
      <c r="J62" s="51" t="s">
        <v>4</v>
      </c>
      <c r="K62" s="52" t="s">
        <v>3</v>
      </c>
      <c r="L62" s="52" t="s">
        <v>3</v>
      </c>
      <c r="M62" s="52" t="s">
        <v>2</v>
      </c>
      <c r="N62" s="52" t="s">
        <v>2</v>
      </c>
      <c r="O62" s="52" t="s">
        <v>2</v>
      </c>
      <c r="P62" s="52" t="s">
        <v>4</v>
      </c>
      <c r="Q62" s="52" t="s">
        <v>4</v>
      </c>
      <c r="R62" s="52" t="s">
        <v>4</v>
      </c>
      <c r="S62" s="52" t="s">
        <v>2</v>
      </c>
      <c r="T62" s="52" t="s">
        <v>3</v>
      </c>
      <c r="U62" s="52" t="s">
        <v>4</v>
      </c>
      <c r="V62" s="69"/>
      <c r="W62" s="81">
        <v>49</v>
      </c>
      <c r="X62" s="70"/>
      <c r="Y62" s="82">
        <v>10</v>
      </c>
      <c r="Z62" s="82">
        <v>120</v>
      </c>
      <c r="AA62" s="83">
        <v>169</v>
      </c>
      <c r="AB62" s="71"/>
    </row>
    <row r="63" spans="1:28" s="39" customFormat="1" ht="12" customHeight="1">
      <c r="A63" s="51">
        <v>54</v>
      </c>
      <c r="B63" s="50" t="s">
        <v>29</v>
      </c>
      <c r="C63" s="99" t="s">
        <v>31</v>
      </c>
      <c r="D63" s="60">
        <v>0.6472222222222223</v>
      </c>
      <c r="E63" s="80">
        <v>0.6847222222222222</v>
      </c>
      <c r="F63" s="75">
        <v>45</v>
      </c>
      <c r="G63" s="51" t="s">
        <v>4</v>
      </c>
      <c r="H63" s="75">
        <v>28</v>
      </c>
      <c r="I63" s="52" t="s">
        <v>4</v>
      </c>
      <c r="J63" s="51" t="s">
        <v>4</v>
      </c>
      <c r="K63" s="52" t="s">
        <v>2</v>
      </c>
      <c r="L63" s="52" t="s">
        <v>2</v>
      </c>
      <c r="M63" s="52" t="s">
        <v>2</v>
      </c>
      <c r="N63" s="52" t="s">
        <v>2</v>
      </c>
      <c r="O63" s="52" t="s">
        <v>2</v>
      </c>
      <c r="P63" s="52" t="s">
        <v>4</v>
      </c>
      <c r="Q63" s="52" t="s">
        <v>4</v>
      </c>
      <c r="R63" s="52" t="s">
        <v>4</v>
      </c>
      <c r="S63" s="52" t="s">
        <v>2</v>
      </c>
      <c r="T63" s="52" t="s">
        <v>3</v>
      </c>
      <c r="U63" s="52" t="s">
        <v>4</v>
      </c>
      <c r="V63" s="69"/>
      <c r="W63" s="81">
        <v>73</v>
      </c>
      <c r="X63" s="70"/>
      <c r="Y63" s="82">
        <v>10</v>
      </c>
      <c r="Z63" s="82">
        <v>120</v>
      </c>
      <c r="AA63" s="83">
        <v>193</v>
      </c>
      <c r="AB63" s="71"/>
    </row>
    <row r="64" spans="1:28" s="39" customFormat="1" ht="12" customHeight="1">
      <c r="A64" s="51">
        <v>55</v>
      </c>
      <c r="B64" s="50" t="s">
        <v>73</v>
      </c>
      <c r="C64" s="99" t="s">
        <v>37</v>
      </c>
      <c r="D64" s="60">
        <v>0.6631944444444444</v>
      </c>
      <c r="E64" s="80">
        <v>0.6875</v>
      </c>
      <c r="F64" s="75">
        <v>5</v>
      </c>
      <c r="G64" s="51" t="s">
        <v>4</v>
      </c>
      <c r="H64" s="75">
        <v>5</v>
      </c>
      <c r="I64" s="52" t="s">
        <v>2</v>
      </c>
      <c r="J64" s="51" t="s">
        <v>4</v>
      </c>
      <c r="K64" s="52" t="s">
        <v>3</v>
      </c>
      <c r="L64" s="52" t="s">
        <v>3</v>
      </c>
      <c r="M64" s="52" t="s">
        <v>2</v>
      </c>
      <c r="N64" s="52" t="s">
        <v>2</v>
      </c>
      <c r="O64" s="52" t="s">
        <v>2</v>
      </c>
      <c r="P64" s="52" t="s">
        <v>2</v>
      </c>
      <c r="Q64" s="52" t="s">
        <v>3</v>
      </c>
      <c r="R64" s="52" t="s">
        <v>4</v>
      </c>
      <c r="S64" s="52" t="s">
        <v>2</v>
      </c>
      <c r="T64" s="52" t="s">
        <v>3</v>
      </c>
      <c r="U64" s="52" t="s">
        <v>4</v>
      </c>
      <c r="V64" s="69"/>
      <c r="W64" s="81">
        <v>10</v>
      </c>
      <c r="X64" s="70"/>
      <c r="Y64" s="82">
        <v>9</v>
      </c>
      <c r="Z64" s="82">
        <v>60</v>
      </c>
      <c r="AA64" s="83">
        <v>70</v>
      </c>
      <c r="AB64" s="71"/>
    </row>
    <row r="65" spans="1:28" s="39" customFormat="1" ht="12" customHeight="1">
      <c r="A65" s="51">
        <v>56</v>
      </c>
      <c r="B65" s="50" t="s">
        <v>72</v>
      </c>
      <c r="C65" s="99" t="s">
        <v>37</v>
      </c>
      <c r="D65" s="60">
        <v>0.6645833333333333</v>
      </c>
      <c r="E65" s="80">
        <v>0.675</v>
      </c>
      <c r="F65" s="75">
        <v>3</v>
      </c>
      <c r="G65" s="51" t="s">
        <v>4</v>
      </c>
      <c r="H65" s="75">
        <v>11</v>
      </c>
      <c r="I65" s="52" t="s">
        <v>2</v>
      </c>
      <c r="J65" s="51" t="s">
        <v>4</v>
      </c>
      <c r="K65" s="52" t="s">
        <v>3</v>
      </c>
      <c r="L65" s="52" t="s">
        <v>3</v>
      </c>
      <c r="M65" s="52" t="s">
        <v>2</v>
      </c>
      <c r="N65" s="52" t="s">
        <v>3</v>
      </c>
      <c r="O65" s="52" t="s">
        <v>2</v>
      </c>
      <c r="P65" s="52" t="s">
        <v>3</v>
      </c>
      <c r="Q65" s="52" t="s">
        <v>4</v>
      </c>
      <c r="R65" s="52" t="s">
        <v>4</v>
      </c>
      <c r="S65" s="52" t="s">
        <v>2</v>
      </c>
      <c r="T65" s="52" t="s">
        <v>3</v>
      </c>
      <c r="U65" s="52" t="s">
        <v>4</v>
      </c>
      <c r="V65" s="69"/>
      <c r="W65" s="81">
        <v>14</v>
      </c>
      <c r="X65" s="70"/>
      <c r="Y65" s="82">
        <v>9</v>
      </c>
      <c r="Z65" s="82">
        <v>60</v>
      </c>
      <c r="AA65" s="83">
        <v>74</v>
      </c>
      <c r="AB65" s="71"/>
    </row>
    <row r="66" spans="1:28" s="39" customFormat="1" ht="12" customHeight="1">
      <c r="A66" s="51">
        <v>57</v>
      </c>
      <c r="B66" s="50" t="s">
        <v>71</v>
      </c>
      <c r="C66" s="99" t="s">
        <v>37</v>
      </c>
      <c r="D66" s="60">
        <v>0.6631944444444444</v>
      </c>
      <c r="E66" s="80">
        <v>0.6875</v>
      </c>
      <c r="F66" s="75">
        <v>10</v>
      </c>
      <c r="G66" s="51" t="s">
        <v>4</v>
      </c>
      <c r="H66" s="75">
        <v>5</v>
      </c>
      <c r="I66" s="52" t="s">
        <v>2</v>
      </c>
      <c r="J66" s="51" t="s">
        <v>2</v>
      </c>
      <c r="K66" s="52" t="s">
        <v>3</v>
      </c>
      <c r="L66" s="52" t="s">
        <v>3</v>
      </c>
      <c r="M66" s="52" t="s">
        <v>2</v>
      </c>
      <c r="N66" s="52" t="s">
        <v>3</v>
      </c>
      <c r="O66" s="52" t="s">
        <v>2</v>
      </c>
      <c r="P66" s="52" t="s">
        <v>4</v>
      </c>
      <c r="Q66" s="52" t="s">
        <v>3</v>
      </c>
      <c r="R66" s="52" t="s">
        <v>4</v>
      </c>
      <c r="S66" s="52" t="s">
        <v>2</v>
      </c>
      <c r="T66" s="52" t="s">
        <v>3</v>
      </c>
      <c r="U66" s="52" t="s">
        <v>4</v>
      </c>
      <c r="V66" s="69"/>
      <c r="W66" s="81">
        <v>15</v>
      </c>
      <c r="X66" s="70"/>
      <c r="Y66" s="82">
        <v>9</v>
      </c>
      <c r="Z66" s="82">
        <v>60</v>
      </c>
      <c r="AA66" s="83">
        <v>75</v>
      </c>
      <c r="AB66" s="71"/>
    </row>
    <row r="67" spans="1:28" s="39" customFormat="1" ht="12" customHeight="1">
      <c r="A67" s="51">
        <v>58</v>
      </c>
      <c r="B67" s="50" t="s">
        <v>57</v>
      </c>
      <c r="C67" s="99" t="s">
        <v>60</v>
      </c>
      <c r="D67" s="60">
        <v>0.6604166666666667</v>
      </c>
      <c r="E67" s="80">
        <v>0.686111111111111</v>
      </c>
      <c r="F67" s="75">
        <v>34</v>
      </c>
      <c r="G67" s="51" t="s">
        <v>3</v>
      </c>
      <c r="H67" s="75"/>
      <c r="I67" s="52"/>
      <c r="J67" s="51"/>
      <c r="K67" s="52" t="s">
        <v>2</v>
      </c>
      <c r="L67" s="52" t="s">
        <v>2</v>
      </c>
      <c r="M67" s="52" t="s">
        <v>2</v>
      </c>
      <c r="N67" s="52" t="s">
        <v>2</v>
      </c>
      <c r="O67" s="52" t="s">
        <v>3</v>
      </c>
      <c r="P67" s="52" t="s">
        <v>2</v>
      </c>
      <c r="Q67" s="52" t="s">
        <v>4</v>
      </c>
      <c r="R67" s="52" t="s">
        <v>4</v>
      </c>
      <c r="S67" s="52" t="s">
        <v>2</v>
      </c>
      <c r="T67" s="52" t="s">
        <v>3</v>
      </c>
      <c r="U67" s="52" t="s">
        <v>4</v>
      </c>
      <c r="V67" s="69"/>
      <c r="W67" s="81">
        <v>34</v>
      </c>
      <c r="X67" s="70"/>
      <c r="Y67" s="82">
        <v>9</v>
      </c>
      <c r="Z67" s="82">
        <v>60</v>
      </c>
      <c r="AA67" s="83">
        <v>94</v>
      </c>
      <c r="AB67" s="71"/>
    </row>
    <row r="68" spans="1:28" s="39" customFormat="1" ht="12" customHeight="1">
      <c r="A68" s="51">
        <v>59</v>
      </c>
      <c r="B68" s="50" t="s">
        <v>35</v>
      </c>
      <c r="C68" s="99" t="s">
        <v>33</v>
      </c>
      <c r="D68" s="60">
        <v>0.64375</v>
      </c>
      <c r="E68" s="80">
        <v>0.6826388888888889</v>
      </c>
      <c r="F68" s="75">
        <v>25</v>
      </c>
      <c r="G68" s="51" t="s">
        <v>4</v>
      </c>
      <c r="H68" s="75">
        <v>3</v>
      </c>
      <c r="I68" s="52" t="s">
        <v>3</v>
      </c>
      <c r="J68" s="51" t="s">
        <v>3</v>
      </c>
      <c r="K68" s="52" t="s">
        <v>4</v>
      </c>
      <c r="L68" s="52" t="s">
        <v>4</v>
      </c>
      <c r="M68" s="52" t="s">
        <v>2</v>
      </c>
      <c r="N68" s="52" t="s">
        <v>3</v>
      </c>
      <c r="O68" s="52" t="s">
        <v>2</v>
      </c>
      <c r="P68" s="52" t="s">
        <v>4</v>
      </c>
      <c r="Q68" s="52" t="s">
        <v>2</v>
      </c>
      <c r="R68" s="52" t="s">
        <v>4</v>
      </c>
      <c r="S68" s="52" t="s">
        <v>2</v>
      </c>
      <c r="T68" s="52" t="s">
        <v>3</v>
      </c>
      <c r="U68" s="52" t="s">
        <v>4</v>
      </c>
      <c r="V68" s="69"/>
      <c r="W68" s="81">
        <v>28</v>
      </c>
      <c r="X68" s="70"/>
      <c r="Y68" s="82">
        <v>8</v>
      </c>
      <c r="Z68" s="82">
        <v>120</v>
      </c>
      <c r="AA68" s="83">
        <v>148</v>
      </c>
      <c r="AB68" s="71"/>
    </row>
    <row r="69" spans="1:28" s="39" customFormat="1" ht="12" customHeight="1">
      <c r="A69" s="51">
        <v>60</v>
      </c>
      <c r="B69" s="50" t="s">
        <v>56</v>
      </c>
      <c r="C69" s="99" t="s">
        <v>60</v>
      </c>
      <c r="D69" s="60">
        <v>0.6618055555555555</v>
      </c>
      <c r="E69" s="80">
        <v>0.6895833333333333</v>
      </c>
      <c r="F69" s="75">
        <v>34</v>
      </c>
      <c r="G69" s="51" t="s">
        <v>4</v>
      </c>
      <c r="H69" s="75"/>
      <c r="I69" s="52"/>
      <c r="J69" s="51" t="s">
        <v>4</v>
      </c>
      <c r="K69" s="52" t="s">
        <v>2</v>
      </c>
      <c r="L69" s="52" t="s">
        <v>2</v>
      </c>
      <c r="M69" s="52" t="s">
        <v>2</v>
      </c>
      <c r="N69" s="52" t="s">
        <v>2</v>
      </c>
      <c r="O69" s="52" t="s">
        <v>2</v>
      </c>
      <c r="P69" s="52" t="s">
        <v>3</v>
      </c>
      <c r="Q69" s="52" t="s">
        <v>4</v>
      </c>
      <c r="R69" s="52" t="s">
        <v>4</v>
      </c>
      <c r="S69" s="52" t="s">
        <v>2</v>
      </c>
      <c r="T69" s="52" t="s">
        <v>3</v>
      </c>
      <c r="U69" s="52" t="s">
        <v>3</v>
      </c>
      <c r="V69" s="69"/>
      <c r="W69" s="81">
        <v>34</v>
      </c>
      <c r="X69" s="70"/>
      <c r="Y69" s="82">
        <v>8</v>
      </c>
      <c r="Z69" s="82">
        <v>120</v>
      </c>
      <c r="AA69" s="83">
        <v>154</v>
      </c>
      <c r="AB69" s="71"/>
    </row>
    <row r="70" spans="1:28" s="39" customFormat="1" ht="12" customHeight="1">
      <c r="A70" s="51">
        <v>61</v>
      </c>
      <c r="B70" s="50" t="s">
        <v>51</v>
      </c>
      <c r="C70" s="99" t="s">
        <v>52</v>
      </c>
      <c r="D70" s="60">
        <v>0.6576388888888889</v>
      </c>
      <c r="E70" s="80">
        <v>0.6854166666666667</v>
      </c>
      <c r="F70" s="75">
        <v>13</v>
      </c>
      <c r="G70" s="51" t="s">
        <v>2</v>
      </c>
      <c r="H70" s="75">
        <v>25</v>
      </c>
      <c r="I70" s="52" t="s">
        <v>4</v>
      </c>
      <c r="J70" s="51" t="s">
        <v>2</v>
      </c>
      <c r="K70" s="52" t="s">
        <v>2</v>
      </c>
      <c r="L70" s="52" t="s">
        <v>4</v>
      </c>
      <c r="M70" s="52" t="s">
        <v>2</v>
      </c>
      <c r="N70" s="52" t="s">
        <v>2</v>
      </c>
      <c r="O70" s="52" t="s">
        <v>2</v>
      </c>
      <c r="P70" s="52" t="s">
        <v>4</v>
      </c>
      <c r="Q70" s="52" t="s">
        <v>3</v>
      </c>
      <c r="R70" s="52" t="s">
        <v>4</v>
      </c>
      <c r="S70" s="52" t="s">
        <v>2</v>
      </c>
      <c r="T70" s="52" t="s">
        <v>3</v>
      </c>
      <c r="U70" s="52" t="s">
        <v>4</v>
      </c>
      <c r="V70" s="69"/>
      <c r="W70" s="81">
        <v>38</v>
      </c>
      <c r="X70" s="70"/>
      <c r="Y70" s="82">
        <v>8</v>
      </c>
      <c r="Z70" s="82">
        <v>120</v>
      </c>
      <c r="AA70" s="83">
        <v>158</v>
      </c>
      <c r="AB70" s="71"/>
    </row>
    <row r="71" spans="1:28" s="39" customFormat="1" ht="12" customHeight="1">
      <c r="A71" s="51">
        <v>62</v>
      </c>
      <c r="B71" s="50" t="s">
        <v>117</v>
      </c>
      <c r="C71" s="99" t="s">
        <v>33</v>
      </c>
      <c r="D71" s="60">
        <v>0.6409722222222222</v>
      </c>
      <c r="E71" s="80">
        <v>0.6840277777777778</v>
      </c>
      <c r="F71" s="75">
        <v>48</v>
      </c>
      <c r="G71" s="51" t="s">
        <v>4</v>
      </c>
      <c r="H71" s="75">
        <v>59</v>
      </c>
      <c r="I71" s="52" t="s">
        <v>4</v>
      </c>
      <c r="J71" s="51" t="s">
        <v>4</v>
      </c>
      <c r="K71" s="52" t="s">
        <v>4</v>
      </c>
      <c r="L71" s="52" t="s">
        <v>2</v>
      </c>
      <c r="M71" s="52" t="s">
        <v>2</v>
      </c>
      <c r="N71" s="52" t="s">
        <v>2</v>
      </c>
      <c r="O71" s="52" t="s">
        <v>3</v>
      </c>
      <c r="P71" s="52" t="s">
        <v>4</v>
      </c>
      <c r="Q71" s="52" t="s">
        <v>3</v>
      </c>
      <c r="R71" s="52" t="s">
        <v>4</v>
      </c>
      <c r="S71" s="52" t="s">
        <v>2</v>
      </c>
      <c r="T71" s="52" t="s">
        <v>3</v>
      </c>
      <c r="U71" s="52" t="s">
        <v>4</v>
      </c>
      <c r="V71" s="69"/>
      <c r="W71" s="81">
        <v>107</v>
      </c>
      <c r="X71" s="70"/>
      <c r="Y71" s="82">
        <v>8</v>
      </c>
      <c r="Z71" s="82">
        <v>120</v>
      </c>
      <c r="AA71" s="83">
        <v>227</v>
      </c>
      <c r="AB71" s="71"/>
    </row>
    <row r="72" spans="1:28" s="39" customFormat="1" ht="12" customHeight="1">
      <c r="A72" s="51">
        <v>63</v>
      </c>
      <c r="B72" s="50" t="s">
        <v>32</v>
      </c>
      <c r="C72" s="99" t="s">
        <v>33</v>
      </c>
      <c r="D72" s="60">
        <v>0.65</v>
      </c>
      <c r="E72" s="80">
        <v>0.6826388888888889</v>
      </c>
      <c r="F72" s="75">
        <v>13</v>
      </c>
      <c r="G72" s="51" t="s">
        <v>2</v>
      </c>
      <c r="H72" s="75">
        <v>15</v>
      </c>
      <c r="I72" s="52" t="s">
        <v>2</v>
      </c>
      <c r="J72" s="51" t="s">
        <v>2</v>
      </c>
      <c r="K72" s="52" t="s">
        <v>4</v>
      </c>
      <c r="L72" s="52" t="s">
        <v>4</v>
      </c>
      <c r="M72" s="52"/>
      <c r="N72" s="52" t="s">
        <v>2</v>
      </c>
      <c r="O72" s="52" t="s">
        <v>2</v>
      </c>
      <c r="P72" s="52" t="s">
        <v>3</v>
      </c>
      <c r="Q72" s="52" t="s">
        <v>4</v>
      </c>
      <c r="R72" s="52" t="s">
        <v>4</v>
      </c>
      <c r="S72" s="52" t="s">
        <v>2</v>
      </c>
      <c r="T72" s="52" t="s">
        <v>2</v>
      </c>
      <c r="U72" s="52" t="s">
        <v>4</v>
      </c>
      <c r="V72" s="69"/>
      <c r="W72" s="81">
        <v>28</v>
      </c>
      <c r="X72" s="70"/>
      <c r="Y72" s="82">
        <v>7</v>
      </c>
      <c r="Z72" s="82">
        <v>60</v>
      </c>
      <c r="AA72" s="83">
        <v>88</v>
      </c>
      <c r="AB72" s="71"/>
    </row>
    <row r="73" spans="1:28" s="39" customFormat="1" ht="12" customHeight="1">
      <c r="A73" s="51">
        <v>64</v>
      </c>
      <c r="B73" s="50" t="s">
        <v>114</v>
      </c>
      <c r="C73" s="99" t="s">
        <v>98</v>
      </c>
      <c r="D73" s="60">
        <v>0.70625</v>
      </c>
      <c r="E73" s="80">
        <v>0.7263888888888889</v>
      </c>
      <c r="F73" s="75">
        <v>59</v>
      </c>
      <c r="G73" s="51" t="s">
        <v>3</v>
      </c>
      <c r="H73" s="75">
        <v>30</v>
      </c>
      <c r="I73" s="52" t="s">
        <v>2</v>
      </c>
      <c r="J73" s="51" t="s">
        <v>4</v>
      </c>
      <c r="K73" s="52" t="s">
        <v>3</v>
      </c>
      <c r="L73" s="52" t="s">
        <v>2</v>
      </c>
      <c r="M73" s="52" t="s">
        <v>2</v>
      </c>
      <c r="N73" s="52" t="s">
        <v>2</v>
      </c>
      <c r="O73" s="52" t="s">
        <v>2</v>
      </c>
      <c r="P73" s="52"/>
      <c r="Q73" s="52"/>
      <c r="R73" s="52"/>
      <c r="S73" s="52"/>
      <c r="T73" s="52"/>
      <c r="U73" s="52"/>
      <c r="V73" s="69"/>
      <c r="W73" s="81">
        <v>89</v>
      </c>
      <c r="X73" s="70"/>
      <c r="Y73" s="82">
        <v>7</v>
      </c>
      <c r="Z73" s="82">
        <v>0</v>
      </c>
      <c r="AA73" s="83">
        <v>89</v>
      </c>
      <c r="AB73" s="71"/>
    </row>
    <row r="74" spans="1:28" s="39" customFormat="1" ht="12" customHeight="1">
      <c r="A74" s="51">
        <v>65</v>
      </c>
      <c r="B74" s="50" t="s">
        <v>68</v>
      </c>
      <c r="C74" s="99" t="s">
        <v>67</v>
      </c>
      <c r="D74" s="60">
        <v>0.6625</v>
      </c>
      <c r="E74" s="80">
        <v>0.6868055555555556</v>
      </c>
      <c r="F74" s="75">
        <v>25</v>
      </c>
      <c r="G74" s="51" t="s">
        <v>2</v>
      </c>
      <c r="H74" s="75">
        <v>7</v>
      </c>
      <c r="I74" s="52" t="s">
        <v>2</v>
      </c>
      <c r="J74" s="51" t="s">
        <v>3</v>
      </c>
      <c r="K74" s="52" t="s">
        <v>3</v>
      </c>
      <c r="L74" s="52" t="s">
        <v>2</v>
      </c>
      <c r="M74" s="52" t="s">
        <v>2</v>
      </c>
      <c r="N74" s="52" t="s">
        <v>3</v>
      </c>
      <c r="O74" s="52" t="s">
        <v>2</v>
      </c>
      <c r="P74" s="52" t="s">
        <v>3</v>
      </c>
      <c r="Q74" s="52" t="s">
        <v>2</v>
      </c>
      <c r="R74" s="52" t="s">
        <v>2</v>
      </c>
      <c r="S74" s="52" t="s">
        <v>4</v>
      </c>
      <c r="T74" s="52" t="s">
        <v>3</v>
      </c>
      <c r="U74" s="52" t="s">
        <v>3</v>
      </c>
      <c r="V74" s="69"/>
      <c r="W74" s="81">
        <v>32</v>
      </c>
      <c r="X74" s="70"/>
      <c r="Y74" s="82">
        <v>7</v>
      </c>
      <c r="Z74" s="82">
        <v>60</v>
      </c>
      <c r="AA74" s="83">
        <v>92</v>
      </c>
      <c r="AB74" s="71"/>
    </row>
    <row r="75" spans="1:28" s="39" customFormat="1" ht="12" customHeight="1">
      <c r="A75" s="51">
        <v>66</v>
      </c>
      <c r="B75" s="50" t="s">
        <v>110</v>
      </c>
      <c r="C75" s="99" t="s">
        <v>85</v>
      </c>
      <c r="D75" s="60">
        <v>0.7083333333333334</v>
      </c>
      <c r="E75" s="80">
        <v>0.7222222222222222</v>
      </c>
      <c r="F75" s="75">
        <v>59</v>
      </c>
      <c r="G75" s="51" t="s">
        <v>3</v>
      </c>
      <c r="H75" s="75">
        <v>9</v>
      </c>
      <c r="I75" s="52" t="s">
        <v>2</v>
      </c>
      <c r="J75" s="51" t="s">
        <v>4</v>
      </c>
      <c r="K75" s="52" t="s">
        <v>3</v>
      </c>
      <c r="L75" s="52" t="s">
        <v>2</v>
      </c>
      <c r="M75" s="52" t="s">
        <v>2</v>
      </c>
      <c r="N75" s="52" t="s">
        <v>2</v>
      </c>
      <c r="O75" s="52"/>
      <c r="P75" s="52"/>
      <c r="Q75" s="52"/>
      <c r="R75" s="52"/>
      <c r="S75" s="52"/>
      <c r="T75" s="52"/>
      <c r="U75" s="52"/>
      <c r="V75" s="69"/>
      <c r="W75" s="81">
        <v>68</v>
      </c>
      <c r="X75" s="70"/>
      <c r="Y75" s="82">
        <v>6</v>
      </c>
      <c r="Z75" s="82">
        <v>0</v>
      </c>
      <c r="AA75" s="83">
        <v>68</v>
      </c>
      <c r="AB75" s="71"/>
    </row>
    <row r="76" spans="1:28" s="39" customFormat="1" ht="12" customHeight="1">
      <c r="A76" s="51">
        <v>67</v>
      </c>
      <c r="B76" s="50" t="s">
        <v>66</v>
      </c>
      <c r="C76" s="99" t="s">
        <v>67</v>
      </c>
      <c r="D76" s="60">
        <v>0.6625</v>
      </c>
      <c r="E76" s="80">
        <v>0.6868055555555556</v>
      </c>
      <c r="F76" s="75">
        <v>25</v>
      </c>
      <c r="G76" s="51" t="s">
        <v>2</v>
      </c>
      <c r="H76" s="75">
        <v>7</v>
      </c>
      <c r="I76" s="52" t="s">
        <v>2</v>
      </c>
      <c r="J76" s="51" t="s">
        <v>3</v>
      </c>
      <c r="K76" s="52" t="s">
        <v>3</v>
      </c>
      <c r="L76" s="52" t="s">
        <v>2</v>
      </c>
      <c r="M76" s="52" t="s">
        <v>2</v>
      </c>
      <c r="N76" s="52" t="s">
        <v>3</v>
      </c>
      <c r="O76" s="52" t="s">
        <v>3</v>
      </c>
      <c r="P76" s="52" t="s">
        <v>3</v>
      </c>
      <c r="Q76" s="52" t="s">
        <v>2</v>
      </c>
      <c r="R76" s="52" t="s">
        <v>2</v>
      </c>
      <c r="S76" s="52" t="s">
        <v>4</v>
      </c>
      <c r="T76" s="52" t="s">
        <v>3</v>
      </c>
      <c r="U76" s="52" t="s">
        <v>3</v>
      </c>
      <c r="V76" s="69"/>
      <c r="W76" s="81">
        <v>32</v>
      </c>
      <c r="X76" s="70"/>
      <c r="Y76" s="82">
        <v>6</v>
      </c>
      <c r="Z76" s="82">
        <v>60</v>
      </c>
      <c r="AA76" s="83">
        <v>92</v>
      </c>
      <c r="AB76" s="71"/>
    </row>
    <row r="77" spans="1:28" s="39" customFormat="1" ht="12" customHeight="1">
      <c r="A77" s="51">
        <v>68</v>
      </c>
      <c r="B77" s="50" t="s">
        <v>115</v>
      </c>
      <c r="C77" s="99" t="s">
        <v>98</v>
      </c>
      <c r="D77" s="60">
        <v>0.7104166666666667</v>
      </c>
      <c r="E77" s="80">
        <v>0.7263888888888889</v>
      </c>
      <c r="F77" s="75">
        <v>18</v>
      </c>
      <c r="G77" s="51" t="s">
        <v>4</v>
      </c>
      <c r="H77" s="75">
        <v>13</v>
      </c>
      <c r="I77" s="52" t="s">
        <v>2</v>
      </c>
      <c r="J77" s="51" t="s">
        <v>4</v>
      </c>
      <c r="K77" s="52" t="s">
        <v>3</v>
      </c>
      <c r="L77" s="52" t="s">
        <v>2</v>
      </c>
      <c r="M77" s="52" t="s">
        <v>2</v>
      </c>
      <c r="N77" s="52" t="s">
        <v>2</v>
      </c>
      <c r="O77" s="52"/>
      <c r="P77" s="52"/>
      <c r="Q77" s="52"/>
      <c r="R77" s="52"/>
      <c r="S77" s="52"/>
      <c r="T77" s="52"/>
      <c r="U77" s="52"/>
      <c r="V77" s="69"/>
      <c r="W77" s="81">
        <v>31</v>
      </c>
      <c r="X77" s="70"/>
      <c r="Y77" s="82">
        <v>5</v>
      </c>
      <c r="Z77" s="82">
        <v>60</v>
      </c>
      <c r="AA77" s="83">
        <v>91</v>
      </c>
      <c r="AB77" s="71"/>
    </row>
    <row r="78" spans="1:28" s="39" customFormat="1" ht="12" customHeight="1">
      <c r="A78" s="51">
        <v>69</v>
      </c>
      <c r="B78" s="50" t="s">
        <v>103</v>
      </c>
      <c r="C78" s="99" t="s">
        <v>101</v>
      </c>
      <c r="D78" s="60">
        <v>0.6972222222222223</v>
      </c>
      <c r="E78" s="80">
        <v>0.7256944444444445</v>
      </c>
      <c r="F78" s="75">
        <v>9</v>
      </c>
      <c r="G78" s="51" t="s">
        <v>4</v>
      </c>
      <c r="H78" s="75">
        <v>4</v>
      </c>
      <c r="I78" s="52" t="s">
        <v>2</v>
      </c>
      <c r="J78" s="51" t="s">
        <v>4</v>
      </c>
      <c r="K78" s="52" t="s">
        <v>3</v>
      </c>
      <c r="L78" s="52" t="s">
        <v>3</v>
      </c>
      <c r="M78" s="52" t="s">
        <v>2</v>
      </c>
      <c r="N78" s="52" t="s">
        <v>2</v>
      </c>
      <c r="O78" s="52" t="s">
        <v>3</v>
      </c>
      <c r="P78" s="52" t="s">
        <v>3</v>
      </c>
      <c r="Q78" s="52" t="s">
        <v>2</v>
      </c>
      <c r="R78" s="52" t="s">
        <v>3</v>
      </c>
      <c r="S78" s="52" t="s">
        <v>4</v>
      </c>
      <c r="T78" s="52" t="s">
        <v>4</v>
      </c>
      <c r="U78" s="52" t="s">
        <v>3</v>
      </c>
      <c r="V78" s="69"/>
      <c r="W78" s="81">
        <v>13</v>
      </c>
      <c r="X78" s="70"/>
      <c r="Y78" s="82">
        <v>4</v>
      </c>
      <c r="Z78" s="82">
        <v>60</v>
      </c>
      <c r="AA78" s="83">
        <v>73</v>
      </c>
      <c r="AB78" s="71"/>
    </row>
    <row r="79" spans="1:28" s="39" customFormat="1" ht="12" customHeight="1">
      <c r="A79" s="51">
        <v>70</v>
      </c>
      <c r="B79" s="50" t="s">
        <v>80</v>
      </c>
      <c r="C79" s="99" t="s">
        <v>37</v>
      </c>
      <c r="D79" s="60">
        <v>0.6708333333333334</v>
      </c>
      <c r="E79" s="80">
        <v>0.7006944444444444</v>
      </c>
      <c r="F79" s="75">
        <v>59</v>
      </c>
      <c r="G79" s="51" t="s">
        <v>4</v>
      </c>
      <c r="H79" s="75">
        <v>7</v>
      </c>
      <c r="I79" s="52" t="s">
        <v>2</v>
      </c>
      <c r="J79" s="51" t="s">
        <v>4</v>
      </c>
      <c r="K79" s="52" t="s">
        <v>2</v>
      </c>
      <c r="L79" s="52" t="s">
        <v>3</v>
      </c>
      <c r="M79" s="52" t="s">
        <v>3</v>
      </c>
      <c r="N79" s="52" t="s">
        <v>4</v>
      </c>
      <c r="O79" s="52" t="s">
        <v>3</v>
      </c>
      <c r="P79" s="52" t="s">
        <v>3</v>
      </c>
      <c r="Q79" s="52" t="s">
        <v>4</v>
      </c>
      <c r="R79" s="52" t="s">
        <v>4</v>
      </c>
      <c r="S79" s="52" t="s">
        <v>4</v>
      </c>
      <c r="T79" s="52" t="s">
        <v>3</v>
      </c>
      <c r="U79" s="52" t="s">
        <v>3</v>
      </c>
      <c r="V79" s="69"/>
      <c r="W79" s="81">
        <v>66</v>
      </c>
      <c r="X79" s="70"/>
      <c r="Y79" s="82">
        <v>4</v>
      </c>
      <c r="Z79" s="82">
        <v>60</v>
      </c>
      <c r="AA79" s="83">
        <v>126</v>
      </c>
      <c r="AB79" s="71"/>
    </row>
    <row r="80" spans="1:28" s="39" customFormat="1" ht="12" customHeight="1">
      <c r="A80" s="51">
        <v>71</v>
      </c>
      <c r="B80" s="50" t="s">
        <v>116</v>
      </c>
      <c r="C80" s="99" t="s">
        <v>101</v>
      </c>
      <c r="D80" s="60">
        <v>0.7083333333333334</v>
      </c>
      <c r="E80" s="80">
        <v>0.7222222222222222</v>
      </c>
      <c r="F80" s="75">
        <v>18</v>
      </c>
      <c r="G80" s="51" t="s">
        <v>4</v>
      </c>
      <c r="H80" s="75">
        <v>3</v>
      </c>
      <c r="I80" s="52" t="s">
        <v>2</v>
      </c>
      <c r="J80" s="51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69"/>
      <c r="W80" s="81">
        <v>21</v>
      </c>
      <c r="X80" s="70"/>
      <c r="Y80" s="82">
        <v>1</v>
      </c>
      <c r="Z80" s="82">
        <v>60</v>
      </c>
      <c r="AA80" s="83">
        <v>81</v>
      </c>
      <c r="AB80" s="71"/>
    </row>
    <row r="81" spans="1:28" s="39" customFormat="1" ht="12" customHeight="1">
      <c r="A81" s="51">
        <v>72</v>
      </c>
      <c r="B81" s="50" t="s">
        <v>61</v>
      </c>
      <c r="C81" s="99" t="s">
        <v>62</v>
      </c>
      <c r="D81" s="60"/>
      <c r="E81" s="80"/>
      <c r="F81" s="75"/>
      <c r="G81" s="51"/>
      <c r="H81" s="75"/>
      <c r="I81" s="52"/>
      <c r="J81" s="51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69"/>
      <c r="W81" s="81"/>
      <c r="X81" s="70"/>
      <c r="Y81" s="82" t="s">
        <v>128</v>
      </c>
      <c r="Z81" s="82"/>
      <c r="AA81" s="83"/>
      <c r="AB81" s="71"/>
    </row>
  </sheetData>
  <mergeCells count="1">
    <mergeCell ref="N1:N3"/>
  </mergeCells>
  <printOptions/>
  <pageMargins left="0.75" right="0.75" top="1" bottom="1" header="0.5" footer="0.5"/>
  <pageSetup fitToHeight="1" fitToWidth="1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provas trail-o</dc:subject>
  <dc:creator>alex_romeiras</dc:creator>
  <cp:keywords/>
  <dc:description/>
  <cp:lastModifiedBy>Your User Name</cp:lastModifiedBy>
  <cp:lastPrinted>2006-03-05T00:16:38Z</cp:lastPrinted>
  <dcterms:created xsi:type="dcterms:W3CDTF">2003-08-04T17:06:34Z</dcterms:created>
  <dcterms:modified xsi:type="dcterms:W3CDTF">2006-03-05T00:16:51Z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